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908DB8E-F292-4849-90A3-0DC9E98EB5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08" i="1" l="1"/>
  <c r="BU105" i="1"/>
  <c r="BL109" i="1"/>
  <c r="BL108" i="1"/>
  <c r="BM106" i="1"/>
  <c r="BM105" i="1"/>
  <c r="BC108" i="1"/>
  <c r="BD105" i="1"/>
  <c r="AU108" i="1"/>
  <c r="AV105" i="1"/>
  <c r="AM108" i="1"/>
  <c r="AN105" i="1"/>
  <c r="AE108" i="1"/>
  <c r="AF105" i="1"/>
  <c r="W108" i="1"/>
  <c r="X105" i="1"/>
  <c r="O108" i="1"/>
  <c r="P105" i="1"/>
  <c r="G108" i="1"/>
  <c r="H105" i="1"/>
  <c r="BG228" i="1" l="1"/>
  <c r="BG227" i="1"/>
  <c r="BG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G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G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G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G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G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H149" i="1" s="1"/>
  <c r="BL148" i="1"/>
  <c r="BL120" i="1"/>
  <c r="BK149" i="1" l="1"/>
  <c r="BJ149" i="1" s="1"/>
  <c r="BH150" i="1" s="1"/>
  <c r="BI149" i="1" l="1"/>
  <c r="BL149" i="1" s="1"/>
  <c r="BK150" i="1"/>
  <c r="BJ150" i="1" s="1"/>
  <c r="BI150" i="1" l="1"/>
  <c r="BL150" i="1" s="1"/>
  <c r="BH151" i="1"/>
  <c r="BK151" i="1" s="1"/>
  <c r="BJ151" i="1" l="1"/>
  <c r="BI151" i="1" s="1"/>
  <c r="BL151" i="1" s="1"/>
  <c r="BH152" i="1" l="1"/>
  <c r="BK152" i="1" s="1"/>
  <c r="BJ152" i="1" l="1"/>
  <c r="BI152" i="1" s="1"/>
  <c r="BH153" i="1" l="1"/>
  <c r="BK153" i="1" s="1"/>
  <c r="BL152" i="1"/>
  <c r="BJ153" i="1" l="1"/>
  <c r="BI153" i="1" s="1"/>
  <c r="BH154" i="1" l="1"/>
  <c r="BK154" i="1" s="1"/>
  <c r="BL153" i="1"/>
  <c r="BJ154" i="1" l="1"/>
  <c r="BI154" i="1" s="1"/>
  <c r="BL154" i="1" l="1"/>
  <c r="BH155" i="1"/>
  <c r="BK155" i="1" s="1"/>
  <c r="BJ155" i="1" l="1"/>
  <c r="BI155" i="1" s="1"/>
  <c r="BH156" i="1" l="1"/>
  <c r="BK156" i="1" s="1"/>
  <c r="BL155" i="1"/>
  <c r="BJ156" i="1" l="1"/>
  <c r="BI156" i="1" s="1"/>
  <c r="BH157" i="1" l="1"/>
  <c r="BK157" i="1" s="1"/>
  <c r="BL156" i="1"/>
  <c r="BJ157" i="1" l="1"/>
  <c r="BI157" i="1" s="1"/>
  <c r="BL157" i="1" l="1"/>
  <c r="BH158" i="1"/>
  <c r="BK158" i="1" s="1"/>
  <c r="BJ158" i="1" l="1"/>
  <c r="BI158" i="1" s="1"/>
  <c r="BL158" i="1" l="1"/>
  <c r="BH159" i="1"/>
  <c r="BK159" i="1" s="1"/>
  <c r="BJ159" i="1" l="1"/>
  <c r="BI159" i="1" s="1"/>
  <c r="BH160" i="1" l="1"/>
  <c r="BK160" i="1" s="1"/>
  <c r="BL159" i="1"/>
  <c r="BJ160" i="1" l="1"/>
  <c r="BI160" i="1" s="1"/>
  <c r="BL160" i="1" l="1"/>
  <c r="BH161" i="1"/>
  <c r="BK161" i="1" s="1"/>
  <c r="BJ161" i="1" l="1"/>
  <c r="BI161" i="1" s="1"/>
  <c r="BL161" i="1" l="1"/>
  <c r="BH162" i="1"/>
  <c r="BK162" i="1" s="1"/>
  <c r="BJ162" i="1" l="1"/>
  <c r="BI162" i="1" s="1"/>
  <c r="BL162" i="1" l="1"/>
  <c r="BH163" i="1"/>
  <c r="BK163" i="1" s="1"/>
  <c r="BJ163" i="1" l="1"/>
  <c r="BI163" i="1" s="1"/>
  <c r="BL163" i="1" l="1"/>
  <c r="BH164" i="1"/>
  <c r="BK164" i="1" s="1"/>
  <c r="BJ164" i="1" l="1"/>
  <c r="BI164" i="1" s="1"/>
  <c r="BL164" i="1" l="1"/>
  <c r="BH165" i="1"/>
  <c r="BK165" i="1" s="1"/>
  <c r="BJ165" i="1" l="1"/>
  <c r="BI165" i="1" s="1"/>
  <c r="BL165" i="1" l="1"/>
  <c r="BH166" i="1"/>
  <c r="BK166" i="1" s="1"/>
  <c r="BJ166" i="1" l="1"/>
  <c r="BI166" i="1" s="1"/>
  <c r="BL166" i="1" l="1"/>
  <c r="BH167" i="1"/>
  <c r="BK167" i="1" s="1"/>
  <c r="BJ167" i="1" l="1"/>
  <c r="BI167" i="1" s="1"/>
  <c r="BL167" i="1" l="1"/>
  <c r="BH168" i="1"/>
  <c r="BK168" i="1" s="1"/>
  <c r="BJ168" i="1" l="1"/>
  <c r="BI168" i="1" s="1"/>
  <c r="BH169" i="1" l="1"/>
  <c r="BK169" i="1" s="1"/>
  <c r="BL168" i="1"/>
  <c r="BJ169" i="1" l="1"/>
  <c r="BI169" i="1" s="1"/>
  <c r="BH170" i="1" l="1"/>
  <c r="BK170" i="1" s="1"/>
  <c r="BL169" i="1"/>
  <c r="BJ170" i="1" l="1"/>
  <c r="BI170" i="1" s="1"/>
  <c r="BL170" i="1" l="1"/>
  <c r="BH171" i="1"/>
  <c r="BK171" i="1" s="1"/>
  <c r="BJ171" i="1" l="1"/>
  <c r="BI171" i="1" s="1"/>
  <c r="BL171" i="1" l="1"/>
  <c r="BH172" i="1"/>
  <c r="BK172" i="1" s="1"/>
  <c r="BJ172" i="1" l="1"/>
  <c r="BI172" i="1" s="1"/>
  <c r="BH173" i="1" l="1"/>
  <c r="BK173" i="1" s="1"/>
  <c r="BL172" i="1"/>
  <c r="BJ173" i="1" l="1"/>
  <c r="BI173" i="1" s="1"/>
  <c r="BL173" i="1" l="1"/>
  <c r="BH174" i="1"/>
  <c r="BK174" i="1" s="1"/>
  <c r="BJ174" i="1" l="1"/>
  <c r="BI174" i="1" s="1"/>
  <c r="BL174" i="1" l="1"/>
  <c r="BH175" i="1"/>
  <c r="BK175" i="1" s="1"/>
  <c r="BJ175" i="1" l="1"/>
  <c r="BI175" i="1" s="1"/>
  <c r="BH176" i="1" l="1"/>
  <c r="BK176" i="1" s="1"/>
  <c r="BL175" i="1"/>
  <c r="BJ176" i="1" l="1"/>
  <c r="BI176" i="1" s="1"/>
  <c r="BL176" i="1" l="1"/>
  <c r="BH177" i="1"/>
  <c r="BK177" i="1" s="1"/>
  <c r="BJ177" i="1" l="1"/>
  <c r="BI177" i="1" s="1"/>
  <c r="BL177" i="1" l="1"/>
  <c r="BH178" i="1"/>
  <c r="BK178" i="1" s="1"/>
  <c r="BK80" i="1" s="1"/>
  <c r="BJ178" i="1" l="1"/>
  <c r="BI178" i="1" l="1"/>
  <c r="BI80" i="1" s="1"/>
  <c r="BJ80" i="1"/>
  <c r="BH179" i="1"/>
  <c r="BK179" i="1" s="1"/>
  <c r="BL178" i="1" l="1"/>
  <c r="BL80" i="1" s="1"/>
  <c r="BJ179" i="1"/>
  <c r="BI179" i="1" s="1"/>
  <c r="BL179" i="1" l="1"/>
  <c r="BH180" i="1"/>
  <c r="BK180" i="1" s="1"/>
  <c r="BJ180" i="1" l="1"/>
  <c r="BI180" i="1" s="1"/>
  <c r="BL180" i="1" l="1"/>
  <c r="BH181" i="1"/>
  <c r="BK181" i="1" s="1"/>
  <c r="BJ181" i="1" l="1"/>
  <c r="BI181" i="1" s="1"/>
  <c r="BH182" i="1" l="1"/>
  <c r="BK182" i="1" s="1"/>
  <c r="BL181" i="1"/>
  <c r="BJ182" i="1" l="1"/>
  <c r="BI182" i="1" s="1"/>
  <c r="BL182" i="1" l="1"/>
  <c r="BH183" i="1"/>
  <c r="BK183" i="1" s="1"/>
  <c r="BJ183" i="1" l="1"/>
  <c r="BI183" i="1" s="1"/>
  <c r="BL183" i="1" l="1"/>
  <c r="BH184" i="1"/>
  <c r="BK184" i="1" s="1"/>
  <c r="BJ184" i="1" l="1"/>
  <c r="BI184" i="1" s="1"/>
  <c r="BL184" i="1" l="1"/>
  <c r="BH185" i="1"/>
  <c r="BK185" i="1" s="1"/>
  <c r="BJ185" i="1" l="1"/>
  <c r="BI185" i="1" s="1"/>
  <c r="BH186" i="1" l="1"/>
  <c r="BK186" i="1" s="1"/>
  <c r="BL185" i="1"/>
  <c r="BJ186" i="1" l="1"/>
  <c r="BI186" i="1" s="1"/>
  <c r="BL186" i="1" l="1"/>
  <c r="BH187" i="1"/>
  <c r="BK187" i="1" s="1"/>
  <c r="BJ187" i="1" l="1"/>
  <c r="BI187" i="1" s="1"/>
  <c r="BH188" i="1" l="1"/>
  <c r="BK188" i="1" s="1"/>
  <c r="BK81" i="1" s="1"/>
  <c r="BL187" i="1"/>
  <c r="BJ188" i="1" l="1"/>
  <c r="BI188" i="1" l="1"/>
  <c r="BI81" i="1" s="1"/>
  <c r="BJ81" i="1"/>
  <c r="BH189" i="1"/>
  <c r="BK189" i="1" s="1"/>
  <c r="BL188" i="1" l="1"/>
  <c r="BL81" i="1" s="1"/>
  <c r="BJ189" i="1"/>
  <c r="BI189" i="1" s="1"/>
  <c r="BL189" i="1" l="1"/>
  <c r="BH190" i="1"/>
  <c r="BK190" i="1" s="1"/>
  <c r="BJ190" i="1" l="1"/>
  <c r="BI190" i="1" s="1"/>
  <c r="BL190" i="1" l="1"/>
  <c r="BH191" i="1"/>
  <c r="BK191" i="1" s="1"/>
  <c r="BJ191" i="1" l="1"/>
  <c r="BI191" i="1" s="1"/>
  <c r="BH192" i="1" l="1"/>
  <c r="BK192" i="1" s="1"/>
  <c r="BL191" i="1"/>
  <c r="BJ192" i="1" l="1"/>
  <c r="BI192" i="1" s="1"/>
  <c r="BL192" i="1" l="1"/>
  <c r="BH193" i="1"/>
  <c r="BK193" i="1" s="1"/>
  <c r="BJ193" i="1" l="1"/>
  <c r="BI193" i="1" s="1"/>
  <c r="BL193" i="1" l="1"/>
  <c r="BH194" i="1"/>
  <c r="BK194" i="1" s="1"/>
  <c r="BJ194" i="1" l="1"/>
  <c r="BI194" i="1" s="1"/>
  <c r="BL194" i="1" l="1"/>
  <c r="BH195" i="1"/>
  <c r="BK195" i="1" s="1"/>
  <c r="BJ195" i="1" l="1"/>
  <c r="BI195" i="1" s="1"/>
  <c r="BH196" i="1" l="1"/>
  <c r="BK196" i="1" s="1"/>
  <c r="BL195" i="1"/>
  <c r="BJ196" i="1" l="1"/>
  <c r="BI196" i="1" s="1"/>
  <c r="BL196" i="1" l="1"/>
  <c r="BH197" i="1"/>
  <c r="BK197" i="1" s="1"/>
  <c r="BJ197" i="1" l="1"/>
  <c r="BI197" i="1" s="1"/>
  <c r="BH198" i="1" l="1"/>
  <c r="BK198" i="1" s="1"/>
  <c r="BK82" i="1" s="1"/>
  <c r="BL197" i="1"/>
  <c r="BJ198" i="1" l="1"/>
  <c r="BI198" i="1" l="1"/>
  <c r="BI82" i="1" s="1"/>
  <c r="BJ82" i="1"/>
  <c r="BH199" i="1"/>
  <c r="BK199" i="1" s="1"/>
  <c r="BL198" i="1" l="1"/>
  <c r="BL82" i="1" s="1"/>
  <c r="BJ199" i="1"/>
  <c r="BI199" i="1" s="1"/>
  <c r="BL199" i="1" l="1"/>
  <c r="BH200" i="1"/>
  <c r="BK200" i="1" s="1"/>
  <c r="BJ200" i="1" l="1"/>
  <c r="BI200" i="1" s="1"/>
  <c r="BL200" i="1" l="1"/>
  <c r="BH201" i="1"/>
  <c r="BK201" i="1" s="1"/>
  <c r="BJ201" i="1" l="1"/>
  <c r="BI201" i="1" s="1"/>
  <c r="BH202" i="1" l="1"/>
  <c r="BK202" i="1" s="1"/>
  <c r="BL201" i="1"/>
  <c r="BJ202" i="1" l="1"/>
  <c r="BI202" i="1" s="1"/>
  <c r="BL202" i="1" l="1"/>
  <c r="BH203" i="1"/>
  <c r="BK203" i="1" s="1"/>
  <c r="BJ203" i="1" l="1"/>
  <c r="BI203" i="1" s="1"/>
  <c r="BH204" i="1" l="1"/>
  <c r="BK204" i="1" s="1"/>
  <c r="BL203" i="1"/>
  <c r="BJ204" i="1" l="1"/>
  <c r="BI204" i="1" s="1"/>
  <c r="BH205" i="1" l="1"/>
  <c r="BK205" i="1" s="1"/>
  <c r="BL204" i="1"/>
  <c r="BJ205" i="1" l="1"/>
  <c r="BI205" i="1" s="1"/>
  <c r="BL205" i="1" l="1"/>
  <c r="BH206" i="1"/>
  <c r="BK206" i="1" s="1"/>
  <c r="BJ206" i="1" l="1"/>
  <c r="BI206" i="1" s="1"/>
  <c r="BL206" i="1" l="1"/>
  <c r="BH207" i="1"/>
  <c r="BK207" i="1" s="1"/>
  <c r="BJ207" i="1" l="1"/>
  <c r="BI207" i="1" s="1"/>
  <c r="BH208" i="1" l="1"/>
  <c r="BK208" i="1" s="1"/>
  <c r="BK83" i="1" s="1"/>
  <c r="BL207" i="1"/>
  <c r="BJ208" i="1" l="1"/>
  <c r="BI208" i="1" l="1"/>
  <c r="BI83" i="1" s="1"/>
  <c r="BJ83" i="1"/>
  <c r="BH209" i="1"/>
  <c r="BK209" i="1" s="1"/>
  <c r="BL208" i="1" l="1"/>
  <c r="BL83" i="1" s="1"/>
  <c r="BJ209" i="1"/>
  <c r="BI209" i="1" s="1"/>
  <c r="BL209" i="1" l="1"/>
  <c r="BH210" i="1"/>
  <c r="BK210" i="1" s="1"/>
  <c r="BJ210" i="1" l="1"/>
  <c r="BI210" i="1" s="1"/>
  <c r="BL210" i="1" l="1"/>
  <c r="BH211" i="1"/>
  <c r="BK211" i="1" s="1"/>
  <c r="BJ211" i="1" l="1"/>
  <c r="BI211" i="1" s="1"/>
  <c r="BH212" i="1" l="1"/>
  <c r="BK212" i="1" s="1"/>
  <c r="BL211" i="1"/>
  <c r="BJ212" i="1" l="1"/>
  <c r="BI212" i="1" s="1"/>
  <c r="BL212" i="1" l="1"/>
  <c r="BH213" i="1"/>
  <c r="BK213" i="1" s="1"/>
  <c r="BJ213" i="1" l="1"/>
  <c r="BI213" i="1" s="1"/>
  <c r="BH214" i="1" l="1"/>
  <c r="BK214" i="1" s="1"/>
  <c r="BL213" i="1"/>
  <c r="BJ214" i="1" l="1"/>
  <c r="BI214" i="1" s="1"/>
  <c r="BL214" i="1" l="1"/>
  <c r="BH215" i="1"/>
  <c r="BK215" i="1" s="1"/>
  <c r="BJ215" i="1" l="1"/>
  <c r="BI215" i="1" s="1"/>
  <c r="BL215" i="1" l="1"/>
  <c r="BH216" i="1"/>
  <c r="BK216" i="1" s="1"/>
  <c r="BJ216" i="1" l="1"/>
  <c r="BI216" i="1" s="1"/>
  <c r="BH217" i="1" l="1"/>
  <c r="BK217" i="1" s="1"/>
  <c r="BL216" i="1"/>
  <c r="BJ217" i="1" l="1"/>
  <c r="BI217" i="1" s="1"/>
  <c r="BH218" i="1" l="1"/>
  <c r="BK218" i="1" s="1"/>
  <c r="BK84" i="1" s="1"/>
  <c r="BL217" i="1"/>
  <c r="BJ218" i="1" l="1"/>
  <c r="BI218" i="1" l="1"/>
  <c r="BI84" i="1" s="1"/>
  <c r="BJ84" i="1"/>
  <c r="BH219" i="1"/>
  <c r="BK219" i="1" s="1"/>
  <c r="BL218" i="1" l="1"/>
  <c r="BL84" i="1" s="1"/>
  <c r="BJ219" i="1"/>
  <c r="BI219" i="1" s="1"/>
  <c r="BH220" i="1" l="1"/>
  <c r="BK220" i="1" s="1"/>
  <c r="BL219" i="1"/>
  <c r="BJ220" i="1" l="1"/>
  <c r="BI220" i="1" s="1"/>
  <c r="BH221" i="1" l="1"/>
  <c r="BK221" i="1" s="1"/>
  <c r="BL220" i="1"/>
  <c r="BJ221" i="1" l="1"/>
  <c r="BI221" i="1" s="1"/>
  <c r="BL221" i="1" l="1"/>
  <c r="BH222" i="1"/>
  <c r="BK222" i="1" s="1"/>
  <c r="BJ222" i="1" l="1"/>
  <c r="BI222" i="1" s="1"/>
  <c r="BL222" i="1" l="1"/>
  <c r="BH223" i="1"/>
  <c r="BK223" i="1" s="1"/>
  <c r="BJ223" i="1" l="1"/>
  <c r="BI223" i="1" s="1"/>
  <c r="BH224" i="1" l="1"/>
  <c r="BK224" i="1" s="1"/>
  <c r="BL223" i="1"/>
  <c r="BJ224" i="1" l="1"/>
  <c r="BI224" i="1" s="1"/>
  <c r="BL224" i="1" l="1"/>
  <c r="BH225" i="1"/>
  <c r="BK225" i="1" s="1"/>
  <c r="BJ225" i="1" l="1"/>
  <c r="BI225" i="1" s="1"/>
  <c r="BL225" i="1" l="1"/>
  <c r="BH226" i="1"/>
  <c r="BK226" i="1" s="1"/>
  <c r="BJ226" i="1" l="1"/>
  <c r="BI226" i="1" s="1"/>
  <c r="BL226" i="1" l="1"/>
  <c r="BH227" i="1"/>
  <c r="BK227" i="1" s="1"/>
  <c r="BJ227" i="1" l="1"/>
  <c r="BI227" i="1" s="1"/>
  <c r="BL227" i="1" l="1"/>
  <c r="BH228" i="1"/>
  <c r="BK228" i="1" s="1"/>
  <c r="BK85" i="1" s="1"/>
  <c r="BJ228" i="1" l="1"/>
  <c r="BI228" i="1" l="1"/>
  <c r="BI85" i="1" s="1"/>
  <c r="BJ85" i="1"/>
  <c r="BH229" i="1"/>
  <c r="BK229" i="1" s="1"/>
  <c r="BL228" i="1" l="1"/>
  <c r="BL85" i="1" s="1"/>
  <c r="BJ229" i="1"/>
  <c r="BI229" i="1" s="1"/>
  <c r="BH230" i="1" l="1"/>
  <c r="BK230" i="1" s="1"/>
  <c r="BL229" i="1"/>
  <c r="BJ230" i="1" l="1"/>
  <c r="BI230" i="1" s="1"/>
  <c r="BL230" i="1" l="1"/>
  <c r="BH231" i="1"/>
  <c r="BK231" i="1" s="1"/>
  <c r="BJ231" i="1" l="1"/>
  <c r="BI231" i="1" s="1"/>
  <c r="BH232" i="1" l="1"/>
  <c r="BK232" i="1" s="1"/>
  <c r="BL231" i="1"/>
  <c r="BJ232" i="1" l="1"/>
  <c r="BI232" i="1" s="1"/>
  <c r="BL232" i="1" l="1"/>
  <c r="BH233" i="1"/>
  <c r="BK233" i="1" s="1"/>
  <c r="BJ233" i="1" l="1"/>
  <c r="BI233" i="1" s="1"/>
  <c r="BH234" i="1" l="1"/>
  <c r="BK234" i="1" s="1"/>
  <c r="BL233" i="1"/>
  <c r="BJ234" i="1" l="1"/>
  <c r="BI234" i="1" s="1"/>
  <c r="BL234" i="1" l="1"/>
  <c r="BH235" i="1"/>
  <c r="BK235" i="1" s="1"/>
  <c r="BJ235" i="1" l="1"/>
  <c r="BI235" i="1" s="1"/>
  <c r="BH236" i="1" l="1"/>
  <c r="BK236" i="1" s="1"/>
  <c r="BL235" i="1"/>
  <c r="BJ236" i="1" l="1"/>
  <c r="BI236" i="1" s="1"/>
  <c r="BH237" i="1" l="1"/>
  <c r="BK237" i="1" s="1"/>
  <c r="BL236" i="1"/>
  <c r="BJ237" i="1" l="1"/>
  <c r="BI237" i="1" s="1"/>
  <c r="BH238" i="1" l="1"/>
  <c r="BK238" i="1" s="1"/>
  <c r="BK86" i="1" s="1"/>
  <c r="BL237" i="1"/>
  <c r="BJ238" i="1" l="1"/>
  <c r="BI238" i="1" l="1"/>
  <c r="BI86" i="1" s="1"/>
  <c r="BJ86" i="1"/>
  <c r="BH239" i="1"/>
  <c r="BK239" i="1" s="1"/>
  <c r="BL238" i="1" l="1"/>
  <c r="BL86" i="1" s="1"/>
  <c r="BJ239" i="1"/>
  <c r="BI239" i="1" s="1"/>
  <c r="BL239" i="1" l="1"/>
  <c r="BH240" i="1"/>
  <c r="BK240" i="1" s="1"/>
  <c r="BJ240" i="1" l="1"/>
  <c r="BI240" i="1" s="1"/>
  <c r="BL240" i="1" l="1"/>
  <c r="BH241" i="1"/>
  <c r="BK241" i="1" s="1"/>
  <c r="BJ241" i="1" l="1"/>
  <c r="BI241" i="1" s="1"/>
  <c r="BL241" i="1" l="1"/>
  <c r="BH242" i="1"/>
  <c r="BK242" i="1" s="1"/>
  <c r="BJ242" i="1" l="1"/>
  <c r="BI242" i="1" s="1"/>
  <c r="BH243" i="1" l="1"/>
  <c r="BK243" i="1" s="1"/>
  <c r="BL242" i="1"/>
  <c r="BJ243" i="1" l="1"/>
  <c r="BI243" i="1" s="1"/>
  <c r="BL243" i="1" l="1"/>
  <c r="BH244" i="1"/>
  <c r="BK244" i="1" s="1"/>
  <c r="BJ244" i="1" l="1"/>
  <c r="BI244" i="1" s="1"/>
  <c r="BH245" i="1" l="1"/>
  <c r="BK245" i="1" s="1"/>
  <c r="BL244" i="1"/>
  <c r="BJ245" i="1" l="1"/>
  <c r="BI245" i="1" s="1"/>
  <c r="BH246" i="1" l="1"/>
  <c r="BK246" i="1" s="1"/>
  <c r="BL245" i="1"/>
  <c r="BJ246" i="1" l="1"/>
  <c r="BI246" i="1" s="1"/>
  <c r="BH247" i="1" l="1"/>
  <c r="BK247" i="1" s="1"/>
  <c r="BL246" i="1"/>
  <c r="BJ247" i="1" l="1"/>
  <c r="BI247" i="1" s="1"/>
  <c r="BL247" i="1" l="1"/>
  <c r="BH248" i="1"/>
  <c r="BK248" i="1" s="1"/>
  <c r="BK87" i="1" s="1"/>
  <c r="BJ248" i="1" l="1"/>
  <c r="BI248" i="1" l="1"/>
  <c r="BI87" i="1" s="1"/>
  <c r="BJ87" i="1"/>
  <c r="BH249" i="1"/>
  <c r="BK249" i="1" s="1"/>
  <c r="BL248" i="1" l="1"/>
  <c r="BL87" i="1" s="1"/>
  <c r="BJ249" i="1"/>
  <c r="BI249" i="1" s="1"/>
  <c r="BL249" i="1" l="1"/>
  <c r="BH250" i="1"/>
  <c r="BK250" i="1" s="1"/>
  <c r="BJ250" i="1" l="1"/>
  <c r="BI250" i="1" s="1"/>
  <c r="BH251" i="1" l="1"/>
  <c r="BK251" i="1" s="1"/>
  <c r="BL250" i="1"/>
  <c r="BJ251" i="1" l="1"/>
  <c r="BI251" i="1" s="1"/>
  <c r="BL251" i="1" l="1"/>
  <c r="BH252" i="1"/>
  <c r="BK252" i="1" s="1"/>
  <c r="BJ252" i="1" l="1"/>
  <c r="BI252" i="1" s="1"/>
  <c r="BH253" i="1" l="1"/>
  <c r="BK253" i="1" s="1"/>
  <c r="BL252" i="1"/>
  <c r="BJ253" i="1" l="1"/>
  <c r="BI253" i="1" s="1"/>
  <c r="BH254" i="1" l="1"/>
  <c r="BK254" i="1" s="1"/>
  <c r="BL253" i="1"/>
  <c r="BJ254" i="1" l="1"/>
  <c r="BI254" i="1" s="1"/>
  <c r="BL254" i="1" l="1"/>
  <c r="BH255" i="1"/>
  <c r="BK255" i="1" s="1"/>
  <c r="BJ255" i="1" l="1"/>
  <c r="BI255" i="1" s="1"/>
  <c r="BL255" i="1" l="1"/>
  <c r="BH256" i="1"/>
  <c r="BK256" i="1" s="1"/>
  <c r="BJ256" i="1" l="1"/>
  <c r="BI256" i="1" s="1"/>
  <c r="BL256" i="1" l="1"/>
  <c r="BH257" i="1"/>
  <c r="BK257" i="1" s="1"/>
  <c r="BJ257" i="1" l="1"/>
  <c r="BI257" i="1" s="1"/>
  <c r="BL257" i="1" l="1"/>
  <c r="BH258" i="1"/>
  <c r="BK258" i="1" s="1"/>
  <c r="BK88" i="1" s="1"/>
  <c r="BJ258" i="1" l="1"/>
  <c r="BI258" i="1" l="1"/>
  <c r="BI88" i="1" s="1"/>
  <c r="BJ88" i="1"/>
  <c r="BH259" i="1"/>
  <c r="BK259" i="1" s="1"/>
  <c r="BL258" i="1" l="1"/>
  <c r="BL88" i="1" s="1"/>
  <c r="BJ259" i="1"/>
  <c r="BI259" i="1" s="1"/>
  <c r="BH260" i="1" l="1"/>
  <c r="BK260" i="1" s="1"/>
  <c r="BL259" i="1"/>
  <c r="BJ260" i="1" l="1"/>
  <c r="BI260" i="1" s="1"/>
  <c r="BH261" i="1" l="1"/>
  <c r="BK261" i="1" s="1"/>
  <c r="BL260" i="1"/>
  <c r="BJ261" i="1" l="1"/>
  <c r="BI261" i="1" s="1"/>
  <c r="BH262" i="1" l="1"/>
  <c r="BK262" i="1" s="1"/>
  <c r="BL261" i="1"/>
  <c r="BJ262" i="1" l="1"/>
  <c r="BI262" i="1" s="1"/>
  <c r="BL262" i="1" l="1"/>
  <c r="BH263" i="1"/>
  <c r="BK263" i="1" s="1"/>
  <c r="BJ263" i="1" l="1"/>
  <c r="BI263" i="1" s="1"/>
  <c r="BH264" i="1" l="1"/>
  <c r="BK264" i="1" s="1"/>
  <c r="BL263" i="1"/>
  <c r="BJ264" i="1" l="1"/>
  <c r="BI264" i="1" s="1"/>
  <c r="BL264" i="1" l="1"/>
  <c r="BH265" i="1"/>
  <c r="BK265" i="1" s="1"/>
  <c r="BJ265" i="1" l="1"/>
  <c r="BI265" i="1" s="1"/>
  <c r="BL265" i="1" l="1"/>
  <c r="BH266" i="1"/>
  <c r="BK266" i="1" s="1"/>
  <c r="BJ266" i="1" l="1"/>
  <c r="BI266" i="1" s="1"/>
  <c r="BL266" i="1" l="1"/>
  <c r="BH267" i="1"/>
  <c r="BK267" i="1" s="1"/>
  <c r="BJ267" i="1" l="1"/>
  <c r="BI267" i="1" s="1"/>
  <c r="BL267" i="1" l="1"/>
  <c r="BH268" i="1"/>
  <c r="BK268" i="1" s="1"/>
  <c r="BK89" i="1" s="1"/>
  <c r="BJ268" i="1" l="1"/>
  <c r="BI268" i="1" l="1"/>
  <c r="BI89" i="1" s="1"/>
  <c r="BJ89" i="1"/>
  <c r="BH269" i="1"/>
  <c r="BK269" i="1" s="1"/>
  <c r="BL268" i="1" l="1"/>
  <c r="BL89" i="1" s="1"/>
  <c r="BJ269" i="1"/>
  <c r="BI269" i="1" s="1"/>
  <c r="BH270" i="1" l="1"/>
  <c r="BK270" i="1" s="1"/>
  <c r="BL269" i="1"/>
  <c r="BJ270" i="1" l="1"/>
  <c r="BI270" i="1" s="1"/>
  <c r="BL270" i="1" l="1"/>
  <c r="BH271" i="1"/>
  <c r="BK271" i="1" s="1"/>
  <c r="BJ271" i="1" l="1"/>
  <c r="BI271" i="1" s="1"/>
  <c r="BH272" i="1" l="1"/>
  <c r="BK272" i="1" s="1"/>
  <c r="BL271" i="1"/>
  <c r="BJ272" i="1" l="1"/>
  <c r="BI272" i="1" s="1"/>
  <c r="BL272" i="1" l="1"/>
  <c r="BH273" i="1"/>
  <c r="BK273" i="1" s="1"/>
  <c r="BJ273" i="1" l="1"/>
  <c r="BI273" i="1" s="1"/>
  <c r="BL273" i="1" l="1"/>
  <c r="BH274" i="1"/>
  <c r="BK274" i="1" s="1"/>
  <c r="BJ274" i="1" l="1"/>
  <c r="BI274" i="1" s="1"/>
  <c r="BL274" i="1" l="1"/>
  <c r="BH275" i="1"/>
  <c r="BK275" i="1" s="1"/>
  <c r="BJ275" i="1" l="1"/>
  <c r="BI275" i="1" s="1"/>
  <c r="BH276" i="1" l="1"/>
  <c r="BK276" i="1" s="1"/>
  <c r="BL275" i="1"/>
  <c r="BJ276" i="1" l="1"/>
  <c r="BI276" i="1" s="1"/>
  <c r="BL276" i="1" l="1"/>
  <c r="BH277" i="1"/>
  <c r="BK277" i="1" s="1"/>
  <c r="BJ277" i="1" l="1"/>
  <c r="BI277" i="1" s="1"/>
  <c r="BH278" i="1" l="1"/>
  <c r="BK278" i="1" s="1"/>
  <c r="BK90" i="1" s="1"/>
  <c r="BL277" i="1"/>
  <c r="BJ278" i="1" l="1"/>
  <c r="BI278" i="1" l="1"/>
  <c r="BI90" i="1" s="1"/>
  <c r="BI104" i="1" s="1"/>
  <c r="BJ90" i="1"/>
  <c r="BJ104" i="1" s="1"/>
  <c r="BH279" i="1"/>
  <c r="BK279" i="1" s="1"/>
  <c r="BL278" i="1" l="1"/>
  <c r="BL90" i="1" s="1"/>
  <c r="BJ279" i="1"/>
  <c r="BI279" i="1" s="1"/>
  <c r="BH280" i="1" l="1"/>
  <c r="BK280" i="1" s="1"/>
  <c r="BL279" i="1"/>
  <c r="BJ280" i="1" l="1"/>
  <c r="BI280" i="1" s="1"/>
  <c r="BH281" i="1" l="1"/>
  <c r="BK281" i="1" s="1"/>
  <c r="BL280" i="1"/>
  <c r="BJ281" i="1" l="1"/>
  <c r="BI281" i="1" s="1"/>
  <c r="BL281" i="1" l="1"/>
  <c r="BH282" i="1"/>
  <c r="BK282" i="1" s="1"/>
  <c r="BJ282" i="1" l="1"/>
  <c r="BI282" i="1" s="1"/>
  <c r="BH283" i="1" l="1"/>
  <c r="BK283" i="1" s="1"/>
  <c r="BL282" i="1"/>
  <c r="BJ283" i="1" l="1"/>
  <c r="BI283" i="1" s="1"/>
  <c r="BH284" i="1" l="1"/>
  <c r="BK284" i="1" s="1"/>
  <c r="BL283" i="1"/>
  <c r="BJ284" i="1" l="1"/>
  <c r="BI284" i="1" s="1"/>
  <c r="BH285" i="1" l="1"/>
  <c r="BK285" i="1" s="1"/>
  <c r="BL284" i="1"/>
  <c r="BJ285" i="1" l="1"/>
  <c r="BI285" i="1" s="1"/>
  <c r="BH286" i="1" l="1"/>
  <c r="BK286" i="1" s="1"/>
  <c r="BL285" i="1"/>
  <c r="BJ286" i="1" l="1"/>
  <c r="BI286" i="1" s="1"/>
  <c r="BH287" i="1" l="1"/>
  <c r="BK287" i="1" s="1"/>
  <c r="BL286" i="1"/>
  <c r="BJ287" i="1" l="1"/>
  <c r="BI287" i="1" s="1"/>
  <c r="BL287" i="1" l="1"/>
  <c r="BH288" i="1"/>
  <c r="BK288" i="1" s="1"/>
  <c r="BK91" i="1" s="1"/>
  <c r="BJ288" i="1" l="1"/>
  <c r="BI288" i="1" l="1"/>
  <c r="BI91" i="1" s="1"/>
  <c r="BJ91" i="1"/>
  <c r="BH289" i="1"/>
  <c r="BK289" i="1" s="1"/>
  <c r="BL288" i="1" l="1"/>
  <c r="BL91" i="1" s="1"/>
  <c r="BJ289" i="1"/>
  <c r="BI289" i="1" s="1"/>
  <c r="BL289" i="1" l="1"/>
  <c r="BH290" i="1"/>
  <c r="BK290" i="1" s="1"/>
  <c r="BJ290" i="1" l="1"/>
  <c r="BI290" i="1" s="1"/>
  <c r="BH291" i="1" l="1"/>
  <c r="BK291" i="1" s="1"/>
  <c r="BL290" i="1"/>
  <c r="BJ291" i="1" l="1"/>
  <c r="BI291" i="1" s="1"/>
  <c r="BL291" i="1" l="1"/>
  <c r="BH292" i="1"/>
  <c r="BK292" i="1" s="1"/>
  <c r="BJ292" i="1" l="1"/>
  <c r="BI292" i="1" s="1"/>
  <c r="BH293" i="1" l="1"/>
  <c r="BK293" i="1" s="1"/>
  <c r="BL292" i="1"/>
  <c r="BJ293" i="1" l="1"/>
  <c r="BI293" i="1" s="1"/>
  <c r="BH294" i="1" l="1"/>
  <c r="BK294" i="1" s="1"/>
  <c r="BL293" i="1"/>
  <c r="BJ294" i="1" l="1"/>
  <c r="BI294" i="1" s="1"/>
  <c r="BH295" i="1" l="1"/>
  <c r="BK295" i="1" s="1"/>
  <c r="BL294" i="1"/>
  <c r="BJ295" i="1" l="1"/>
  <c r="BI295" i="1" s="1"/>
  <c r="BL295" i="1" l="1"/>
  <c r="BH296" i="1"/>
  <c r="BK296" i="1" s="1"/>
  <c r="BJ296" i="1" l="1"/>
  <c r="BI296" i="1" s="1"/>
  <c r="BL296" i="1" l="1"/>
  <c r="BH297" i="1"/>
  <c r="BK297" i="1" s="1"/>
  <c r="BJ297" i="1" l="1"/>
  <c r="BI297" i="1" s="1"/>
  <c r="BL297" i="1" l="1"/>
  <c r="BH298" i="1"/>
  <c r="BK298" i="1" s="1"/>
  <c r="BK92" i="1" s="1"/>
  <c r="BJ298" i="1" l="1"/>
  <c r="BI298" i="1" l="1"/>
  <c r="BI92" i="1" s="1"/>
  <c r="BJ92" i="1"/>
  <c r="BH299" i="1"/>
  <c r="BK299" i="1" s="1"/>
  <c r="BL298" i="1" l="1"/>
  <c r="BL92" i="1" s="1"/>
  <c r="BJ299" i="1"/>
  <c r="BI299" i="1" s="1"/>
  <c r="BH300" i="1" l="1"/>
  <c r="BK300" i="1" s="1"/>
  <c r="BL299" i="1"/>
  <c r="BJ300" i="1" l="1"/>
  <c r="BI300" i="1" s="1"/>
  <c r="BL300" i="1" l="1"/>
  <c r="BH301" i="1"/>
  <c r="BK301" i="1" s="1"/>
  <c r="BJ301" i="1" l="1"/>
  <c r="BI301" i="1" s="1"/>
  <c r="BH302" i="1" l="1"/>
  <c r="BK302" i="1" s="1"/>
  <c r="BL301" i="1"/>
  <c r="BJ302" i="1" l="1"/>
  <c r="BI302" i="1" s="1"/>
  <c r="BH303" i="1" l="1"/>
  <c r="BK303" i="1" s="1"/>
  <c r="BL302" i="1"/>
  <c r="BJ303" i="1" l="1"/>
  <c r="BI303" i="1" s="1"/>
  <c r="BH304" i="1" l="1"/>
  <c r="BK304" i="1" s="1"/>
  <c r="BL303" i="1"/>
  <c r="BJ304" i="1" l="1"/>
  <c r="BI304" i="1" s="1"/>
  <c r="BH305" i="1" l="1"/>
  <c r="BK305" i="1" s="1"/>
  <c r="BL304" i="1"/>
  <c r="BJ305" i="1" l="1"/>
  <c r="BI305" i="1" s="1"/>
  <c r="BL305" i="1" l="1"/>
  <c r="BH306" i="1"/>
  <c r="BK306" i="1" s="1"/>
  <c r="BJ306" i="1" l="1"/>
  <c r="BI306" i="1" s="1"/>
  <c r="BH307" i="1" l="1"/>
  <c r="BK307" i="1" s="1"/>
  <c r="BL306" i="1"/>
  <c r="BJ307" i="1" l="1"/>
  <c r="BI307" i="1" s="1"/>
  <c r="BL307" i="1" l="1"/>
  <c r="BH308" i="1"/>
  <c r="BK308" i="1" s="1"/>
  <c r="BK93" i="1" s="1"/>
  <c r="BJ308" i="1" l="1"/>
  <c r="BI308" i="1" l="1"/>
  <c r="BI93" i="1" s="1"/>
  <c r="BJ93" i="1"/>
  <c r="BH309" i="1"/>
  <c r="BK309" i="1" s="1"/>
  <c r="BL308" i="1" l="1"/>
  <c r="BL93" i="1" s="1"/>
  <c r="BJ309" i="1"/>
  <c r="BI309" i="1" s="1"/>
  <c r="BH310" i="1" l="1"/>
  <c r="BK310" i="1" s="1"/>
  <c r="BL309" i="1"/>
  <c r="BJ310" i="1" l="1"/>
  <c r="BI310" i="1" s="1"/>
  <c r="BH311" i="1" l="1"/>
  <c r="BK311" i="1" s="1"/>
  <c r="BL310" i="1"/>
  <c r="BJ311" i="1" l="1"/>
  <c r="BI311" i="1" s="1"/>
  <c r="BH312" i="1" l="1"/>
  <c r="BK312" i="1" s="1"/>
  <c r="BL311" i="1"/>
  <c r="BJ312" i="1" l="1"/>
  <c r="BI312" i="1" s="1"/>
  <c r="BL312" i="1" l="1"/>
  <c r="BH313" i="1"/>
  <c r="BK313" i="1" s="1"/>
  <c r="BJ313" i="1" l="1"/>
  <c r="BI313" i="1" s="1"/>
  <c r="BL313" i="1" l="1"/>
  <c r="BH314" i="1"/>
  <c r="BK314" i="1" s="1"/>
  <c r="BJ314" i="1" l="1"/>
  <c r="BI314" i="1" s="1"/>
  <c r="BH315" i="1" l="1"/>
  <c r="BK315" i="1" s="1"/>
  <c r="BL314" i="1"/>
  <c r="BJ315" i="1" l="1"/>
  <c r="BI315" i="1" s="1"/>
  <c r="BL315" i="1" l="1"/>
  <c r="BH316" i="1"/>
  <c r="BK316" i="1" s="1"/>
  <c r="BJ316" i="1" l="1"/>
  <c r="BI316" i="1" s="1"/>
  <c r="BL316" i="1" l="1"/>
  <c r="BH317" i="1"/>
  <c r="BK317" i="1" s="1"/>
  <c r="BJ317" i="1" l="1"/>
  <c r="BI317" i="1" s="1"/>
  <c r="BH318" i="1" l="1"/>
  <c r="BK318" i="1" s="1"/>
  <c r="BK94" i="1" s="1"/>
  <c r="BL317" i="1"/>
  <c r="BJ318" i="1" l="1"/>
  <c r="BI318" i="1" l="1"/>
  <c r="BI94" i="1" s="1"/>
  <c r="BJ94" i="1"/>
  <c r="BH319" i="1"/>
  <c r="BK319" i="1" s="1"/>
  <c r="BL318" i="1" l="1"/>
  <c r="BL94" i="1" s="1"/>
  <c r="BJ319" i="1"/>
  <c r="BI319" i="1" s="1"/>
  <c r="BH320" i="1" l="1"/>
  <c r="BK320" i="1" s="1"/>
  <c r="BL319" i="1"/>
  <c r="BJ320" i="1" l="1"/>
  <c r="BI320" i="1" s="1"/>
  <c r="BL320" i="1" l="1"/>
  <c r="BH321" i="1"/>
  <c r="BK321" i="1" s="1"/>
  <c r="BJ321" i="1" l="1"/>
  <c r="BI321" i="1" s="1"/>
  <c r="BL321" i="1" l="1"/>
  <c r="BH322" i="1"/>
  <c r="BK322" i="1" s="1"/>
  <c r="BJ322" i="1" l="1"/>
  <c r="BI322" i="1" s="1"/>
  <c r="BL322" i="1" l="1"/>
  <c r="BH323" i="1"/>
  <c r="BK323" i="1" s="1"/>
  <c r="BJ323" i="1" l="1"/>
  <c r="BI323" i="1" s="1"/>
  <c r="BH324" i="1" l="1"/>
  <c r="BK324" i="1" s="1"/>
  <c r="BL323" i="1"/>
  <c r="BJ324" i="1" l="1"/>
  <c r="BI324" i="1" s="1"/>
  <c r="BL324" i="1" l="1"/>
  <c r="BH325" i="1"/>
  <c r="BK325" i="1" s="1"/>
  <c r="BJ325" i="1" l="1"/>
  <c r="BI325" i="1" s="1"/>
  <c r="BH326" i="1" l="1"/>
  <c r="BK326" i="1" s="1"/>
  <c r="BL325" i="1"/>
  <c r="BJ326" i="1" l="1"/>
  <c r="BI326" i="1" s="1"/>
  <c r="BH327" i="1" l="1"/>
  <c r="BK327" i="1" s="1"/>
  <c r="BL326" i="1"/>
  <c r="BJ327" i="1" l="1"/>
  <c r="BI327" i="1" s="1"/>
  <c r="BL327" i="1" l="1"/>
  <c r="BH328" i="1"/>
  <c r="BK328" i="1" s="1"/>
  <c r="BK95" i="1" s="1"/>
  <c r="BJ328" i="1" l="1"/>
  <c r="BI328" i="1" l="1"/>
  <c r="BI95" i="1" s="1"/>
  <c r="BJ95" i="1"/>
  <c r="BH329" i="1"/>
  <c r="BK329" i="1" s="1"/>
  <c r="BL328" i="1" l="1"/>
  <c r="BL95" i="1" s="1"/>
  <c r="BJ329" i="1"/>
  <c r="BI329" i="1" s="1"/>
  <c r="BL329" i="1" l="1"/>
  <c r="BH330" i="1"/>
  <c r="BK330" i="1" s="1"/>
  <c r="BJ330" i="1" l="1"/>
  <c r="BI330" i="1" s="1"/>
  <c r="BH331" i="1" l="1"/>
  <c r="BK331" i="1" s="1"/>
  <c r="BL330" i="1"/>
  <c r="BJ331" i="1" l="1"/>
  <c r="BI331" i="1" s="1"/>
  <c r="BL331" i="1" l="1"/>
  <c r="BH332" i="1"/>
  <c r="BK332" i="1" s="1"/>
  <c r="BJ332" i="1" l="1"/>
  <c r="BI332" i="1" s="1"/>
  <c r="BH333" i="1" l="1"/>
  <c r="BK333" i="1" s="1"/>
  <c r="BL332" i="1"/>
  <c r="BJ333" i="1" l="1"/>
  <c r="BI333" i="1" s="1"/>
  <c r="BH334" i="1" l="1"/>
  <c r="BK334" i="1" s="1"/>
  <c r="BL333" i="1"/>
  <c r="BJ334" i="1" l="1"/>
  <c r="BI334" i="1" s="1"/>
  <c r="BL334" i="1" l="1"/>
  <c r="BH335" i="1"/>
  <c r="BK335" i="1" s="1"/>
  <c r="BJ335" i="1" l="1"/>
  <c r="BI335" i="1" s="1"/>
  <c r="BH336" i="1" l="1"/>
  <c r="BK336" i="1" s="1"/>
  <c r="BL335" i="1"/>
  <c r="BJ336" i="1" l="1"/>
  <c r="BI336" i="1" s="1"/>
  <c r="BH337" i="1" l="1"/>
  <c r="BK337" i="1" s="1"/>
  <c r="BL336" i="1"/>
  <c r="BJ337" i="1" l="1"/>
  <c r="BI337" i="1" s="1"/>
  <c r="BL337" i="1" l="1"/>
  <c r="BH338" i="1"/>
  <c r="BK338" i="1" s="1"/>
  <c r="BK96" i="1" s="1"/>
  <c r="BJ338" i="1" l="1"/>
  <c r="BI338" i="1" l="1"/>
  <c r="BI96" i="1" s="1"/>
  <c r="BJ96" i="1"/>
  <c r="BH339" i="1"/>
  <c r="BK339" i="1" s="1"/>
  <c r="BL338" i="1" l="1"/>
  <c r="BL96" i="1" s="1"/>
  <c r="BJ339" i="1"/>
  <c r="BI339" i="1" s="1"/>
  <c r="BH340" i="1" l="1"/>
  <c r="BK340" i="1" s="1"/>
  <c r="BL339" i="1"/>
  <c r="BJ340" i="1" l="1"/>
  <c r="BI340" i="1" s="1"/>
  <c r="BL340" i="1" l="1"/>
  <c r="BH341" i="1"/>
  <c r="BK341" i="1" s="1"/>
  <c r="BJ341" i="1" l="1"/>
  <c r="BI341" i="1" s="1"/>
  <c r="BH342" i="1" l="1"/>
  <c r="BK342" i="1" s="1"/>
  <c r="BL341" i="1"/>
  <c r="BJ342" i="1" l="1"/>
  <c r="BI342" i="1" s="1"/>
  <c r="BL342" i="1" l="1"/>
  <c r="BH343" i="1"/>
  <c r="BK343" i="1" s="1"/>
  <c r="BJ343" i="1" l="1"/>
  <c r="BI343" i="1" s="1"/>
  <c r="BH344" i="1" l="1"/>
  <c r="BK344" i="1" s="1"/>
  <c r="BL343" i="1"/>
  <c r="BJ344" i="1" l="1"/>
  <c r="BI344" i="1" s="1"/>
  <c r="BL344" i="1" l="1"/>
  <c r="BH345" i="1"/>
  <c r="BK345" i="1" s="1"/>
  <c r="BJ345" i="1" l="1"/>
  <c r="BI345" i="1" s="1"/>
  <c r="BL345" i="1" l="1"/>
  <c r="BH346" i="1"/>
  <c r="BK346" i="1" s="1"/>
  <c r="BJ346" i="1" l="1"/>
  <c r="BI346" i="1" s="1"/>
  <c r="BL346" i="1" l="1"/>
  <c r="BH347" i="1"/>
  <c r="BK347" i="1" s="1"/>
  <c r="BJ347" i="1" l="1"/>
  <c r="BI347" i="1" s="1"/>
  <c r="BH348" i="1" l="1"/>
  <c r="BK348" i="1" s="1"/>
  <c r="BK97" i="1" s="1"/>
  <c r="BL347" i="1"/>
  <c r="BJ348" i="1" l="1"/>
  <c r="BI348" i="1" l="1"/>
  <c r="BI97" i="1" s="1"/>
  <c r="BJ97" i="1"/>
  <c r="BH349" i="1"/>
  <c r="BK349" i="1" s="1"/>
  <c r="BL348" i="1" l="1"/>
  <c r="BL97" i="1" s="1"/>
  <c r="BJ349" i="1"/>
  <c r="BI349" i="1" s="1"/>
  <c r="BH350" i="1" l="1"/>
  <c r="BK350" i="1" s="1"/>
  <c r="BL349" i="1"/>
  <c r="BJ350" i="1" l="1"/>
  <c r="BI350" i="1" s="1"/>
  <c r="BH351" i="1" l="1"/>
  <c r="BK351" i="1" s="1"/>
  <c r="BL350" i="1"/>
  <c r="BJ351" i="1" l="1"/>
  <c r="BI351" i="1" s="1"/>
  <c r="BL351" i="1" l="1"/>
  <c r="BH352" i="1"/>
  <c r="BK352" i="1" s="1"/>
  <c r="BJ352" i="1" l="1"/>
  <c r="BI352" i="1" s="1"/>
  <c r="BH353" i="1" l="1"/>
  <c r="BK353" i="1" s="1"/>
  <c r="BL352" i="1"/>
  <c r="BJ353" i="1" l="1"/>
  <c r="BI353" i="1" s="1"/>
  <c r="BL353" i="1" l="1"/>
  <c r="BH354" i="1"/>
  <c r="BK354" i="1" s="1"/>
  <c r="BJ354" i="1" l="1"/>
  <c r="BI354" i="1" s="1"/>
  <c r="BH355" i="1" l="1"/>
  <c r="BK355" i="1" s="1"/>
  <c r="BL354" i="1"/>
  <c r="BJ355" i="1" l="1"/>
  <c r="BI355" i="1" s="1"/>
  <c r="BH356" i="1" l="1"/>
  <c r="BK356" i="1" s="1"/>
  <c r="BL355" i="1"/>
  <c r="BJ356" i="1" l="1"/>
  <c r="BI356" i="1" s="1"/>
  <c r="BL356" i="1" l="1"/>
  <c r="BH357" i="1"/>
  <c r="BK357" i="1" s="1"/>
  <c r="BJ357" i="1" l="1"/>
  <c r="BI357" i="1" s="1"/>
  <c r="BH358" i="1" l="1"/>
  <c r="BK358" i="1" s="1"/>
  <c r="BK98" i="1" s="1"/>
  <c r="BL357" i="1"/>
  <c r="BJ358" i="1" l="1"/>
  <c r="BI358" i="1" l="1"/>
  <c r="BI98" i="1" s="1"/>
  <c r="BJ98" i="1"/>
  <c r="BH359" i="1"/>
  <c r="BK359" i="1" s="1"/>
  <c r="BL358" i="1" l="1"/>
  <c r="BL98" i="1" s="1"/>
  <c r="BJ359" i="1"/>
  <c r="BI359" i="1" s="1"/>
  <c r="BH360" i="1" l="1"/>
  <c r="BK360" i="1" s="1"/>
  <c r="BL359" i="1"/>
  <c r="BJ360" i="1" l="1"/>
  <c r="BI360" i="1" s="1"/>
  <c r="BL360" i="1" l="1"/>
  <c r="BH361" i="1"/>
  <c r="BK361" i="1" s="1"/>
  <c r="BJ361" i="1" l="1"/>
  <c r="BI361" i="1" s="1"/>
  <c r="BL361" i="1" l="1"/>
  <c r="BH362" i="1"/>
  <c r="BK362" i="1" s="1"/>
  <c r="BJ362" i="1" l="1"/>
  <c r="BI362" i="1" s="1"/>
  <c r="BL362" i="1" l="1"/>
  <c r="BH363" i="1"/>
  <c r="BK363" i="1" s="1"/>
  <c r="BJ363" i="1" l="1"/>
  <c r="BI363" i="1" s="1"/>
  <c r="BH364" i="1" l="1"/>
  <c r="BK364" i="1" s="1"/>
  <c r="BL363" i="1"/>
  <c r="BJ364" i="1" l="1"/>
  <c r="BI364" i="1" s="1"/>
  <c r="BH365" i="1" l="1"/>
  <c r="BK365" i="1" s="1"/>
  <c r="BL364" i="1"/>
  <c r="BJ365" i="1" l="1"/>
  <c r="BI365" i="1" s="1"/>
  <c r="BH366" i="1" l="1"/>
  <c r="BK366" i="1" s="1"/>
  <c r="BL365" i="1"/>
  <c r="BJ366" i="1" l="1"/>
  <c r="BI366" i="1" s="1"/>
  <c r="BL366" i="1" l="1"/>
  <c r="BH367" i="1"/>
  <c r="BK367" i="1" s="1"/>
  <c r="BJ367" i="1" l="1"/>
  <c r="BI367" i="1" s="1"/>
  <c r="BH368" i="1" l="1"/>
  <c r="BK368" i="1" s="1"/>
  <c r="BK99" i="1" s="1"/>
  <c r="BL367" i="1"/>
  <c r="BJ368" i="1" l="1"/>
  <c r="BI368" i="1" l="1"/>
  <c r="BI99" i="1" s="1"/>
  <c r="BJ99" i="1"/>
  <c r="BH369" i="1"/>
  <c r="BK369" i="1" s="1"/>
  <c r="BL368" i="1" l="1"/>
  <c r="BL99" i="1" s="1"/>
  <c r="BJ369" i="1"/>
  <c r="BI369" i="1" s="1"/>
  <c r="BL369" i="1" l="1"/>
  <c r="BH370" i="1"/>
  <c r="BK370" i="1" s="1"/>
  <c r="BJ370" i="1" l="1"/>
  <c r="BI370" i="1" s="1"/>
  <c r="BH371" i="1" l="1"/>
  <c r="BK371" i="1" s="1"/>
  <c r="BL370" i="1"/>
  <c r="BJ371" i="1" l="1"/>
  <c r="BI371" i="1" s="1"/>
  <c r="BL371" i="1" l="1"/>
  <c r="BH372" i="1"/>
  <c r="BK372" i="1" s="1"/>
  <c r="BJ372" i="1" l="1"/>
  <c r="BI372" i="1" s="1"/>
  <c r="BH373" i="1" l="1"/>
  <c r="BK373" i="1" s="1"/>
  <c r="BL372" i="1"/>
  <c r="BJ373" i="1" l="1"/>
  <c r="BI373" i="1" s="1"/>
  <c r="BH374" i="1" l="1"/>
  <c r="BK374" i="1" s="1"/>
  <c r="BL373" i="1"/>
  <c r="BJ374" i="1" l="1"/>
  <c r="BI374" i="1" s="1"/>
  <c r="BH375" i="1" l="1"/>
  <c r="BK375" i="1" s="1"/>
  <c r="BL374" i="1"/>
  <c r="BJ375" i="1" l="1"/>
  <c r="BI375" i="1" s="1"/>
  <c r="BH376" i="1" l="1"/>
  <c r="BK376" i="1" s="1"/>
  <c r="BL375" i="1"/>
  <c r="BJ376" i="1" l="1"/>
  <c r="BI376" i="1" s="1"/>
  <c r="BH377" i="1" l="1"/>
  <c r="BK377" i="1" s="1"/>
  <c r="BL376" i="1"/>
  <c r="BJ377" i="1" l="1"/>
  <c r="BI377" i="1" s="1"/>
  <c r="BL377" i="1" l="1"/>
  <c r="BH378" i="1"/>
  <c r="BK378" i="1" s="1"/>
  <c r="BK100" i="1" s="1"/>
  <c r="BJ378" i="1" l="1"/>
  <c r="BJ100" i="1" s="1"/>
  <c r="BJ105" i="1" s="1"/>
  <c r="BJ106" i="1" s="1"/>
  <c r="BI378" i="1" l="1"/>
  <c r="BL378" i="1" l="1"/>
  <c r="BL100" i="1" s="1"/>
  <c r="BI100" i="1"/>
  <c r="BI105" i="1" s="1"/>
  <c r="BI106" i="1" s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17" i="1"/>
  <c r="BO218" i="1"/>
  <c r="BO219" i="1"/>
  <c r="BO220" i="1"/>
  <c r="BO221" i="1"/>
  <c r="BO222" i="1"/>
  <c r="BO223" i="1"/>
  <c r="BO224" i="1"/>
  <c r="BO225" i="1"/>
  <c r="BO226" i="1"/>
  <c r="BO227" i="1"/>
  <c r="BO228" i="1"/>
  <c r="BO150" i="1"/>
  <c r="BO151" i="1"/>
  <c r="BO149" i="1"/>
  <c r="BP149" i="1" s="1"/>
  <c r="BT148" i="1"/>
  <c r="BT120" i="1"/>
  <c r="BS149" i="1" l="1"/>
  <c r="BR149" i="1" l="1"/>
  <c r="BQ149" i="1" s="1"/>
  <c r="BP150" i="1" l="1"/>
  <c r="BS150" i="1" l="1"/>
  <c r="BR150" i="1" l="1"/>
  <c r="BQ150" i="1" s="1"/>
  <c r="BT150" i="1" l="1"/>
  <c r="BP151" i="1"/>
  <c r="BS151" i="1" l="1"/>
  <c r="BR151" i="1" l="1"/>
  <c r="BQ151" i="1" s="1"/>
  <c r="BP152" i="1" l="1"/>
  <c r="BT151" i="1"/>
  <c r="BS152" i="1" l="1"/>
  <c r="BR152" i="1" l="1"/>
  <c r="BQ152" i="1" s="1"/>
  <c r="BP153" i="1" l="1"/>
  <c r="BT152" i="1"/>
  <c r="BS153" i="1" l="1"/>
  <c r="BR153" i="1" l="1"/>
  <c r="BQ153" i="1" s="1"/>
  <c r="BP154" i="1" l="1"/>
  <c r="BT153" i="1"/>
  <c r="BS154" i="1" l="1"/>
  <c r="BR154" i="1" l="1"/>
  <c r="BQ154" i="1" s="1"/>
  <c r="BT154" i="1" l="1"/>
  <c r="BP155" i="1"/>
  <c r="BS155" i="1" l="1"/>
  <c r="BR155" i="1" l="1"/>
  <c r="BQ155" i="1" s="1"/>
  <c r="BP156" i="1" l="1"/>
  <c r="BT155" i="1"/>
  <c r="BS156" i="1" l="1"/>
  <c r="BR156" i="1" l="1"/>
  <c r="BQ156" i="1" s="1"/>
  <c r="BT156" i="1" l="1"/>
  <c r="BP157" i="1"/>
  <c r="BS157" i="1" l="1"/>
  <c r="BR157" i="1" l="1"/>
  <c r="BQ157" i="1" s="1"/>
  <c r="BP158" i="1" l="1"/>
  <c r="BT157" i="1"/>
  <c r="BS158" i="1" l="1"/>
  <c r="BR158" i="1" l="1"/>
  <c r="BQ158" i="1" s="1"/>
  <c r="BP159" i="1" l="1"/>
  <c r="BT158" i="1"/>
  <c r="BS159" i="1" l="1"/>
  <c r="BR159" i="1" s="1"/>
  <c r="BQ159" i="1" s="1"/>
  <c r="BT159" i="1" l="1"/>
  <c r="BP160" i="1"/>
  <c r="BS160" i="1" l="1"/>
  <c r="BR160" i="1" l="1"/>
  <c r="BQ160" i="1" s="1"/>
  <c r="BP161" i="1" l="1"/>
  <c r="BT160" i="1"/>
  <c r="BS161" i="1" l="1"/>
  <c r="BR161" i="1" l="1"/>
  <c r="BQ161" i="1" s="1"/>
  <c r="BP162" i="1" l="1"/>
  <c r="BT161" i="1"/>
  <c r="BS162" i="1" l="1"/>
  <c r="BR162" i="1" l="1"/>
  <c r="BQ162" i="1" s="1"/>
  <c r="BT162" i="1" l="1"/>
  <c r="BP163" i="1"/>
  <c r="BS163" i="1" l="1"/>
  <c r="BR163" i="1" l="1"/>
  <c r="BQ163" i="1" s="1"/>
  <c r="BP164" i="1" l="1"/>
  <c r="BT163" i="1"/>
  <c r="BS164" i="1" l="1"/>
  <c r="BR164" i="1" l="1"/>
  <c r="BQ164" i="1" s="1"/>
  <c r="BT164" i="1" l="1"/>
  <c r="BP165" i="1"/>
  <c r="BS165" i="1" l="1"/>
  <c r="BR165" i="1" l="1"/>
  <c r="BQ165" i="1" s="1"/>
  <c r="BP166" i="1" l="1"/>
  <c r="BT165" i="1"/>
  <c r="BS166" i="1" l="1"/>
  <c r="BR166" i="1" l="1"/>
  <c r="BQ166" i="1" s="1"/>
  <c r="BT166" i="1" l="1"/>
  <c r="BP167" i="1"/>
  <c r="BS167" i="1" l="1"/>
  <c r="BR167" i="1" l="1"/>
  <c r="BQ167" i="1" s="1"/>
  <c r="BP168" i="1" l="1"/>
  <c r="BT167" i="1"/>
  <c r="BS168" i="1" l="1"/>
  <c r="BR168" i="1" l="1"/>
  <c r="BQ168" i="1" s="1"/>
  <c r="BT168" i="1" l="1"/>
  <c r="BP169" i="1"/>
  <c r="BS169" i="1" l="1"/>
  <c r="BR169" i="1" l="1"/>
  <c r="BQ169" i="1" s="1"/>
  <c r="BP170" i="1" l="1"/>
  <c r="BT169" i="1"/>
  <c r="BS170" i="1" l="1"/>
  <c r="BR170" i="1" l="1"/>
  <c r="BQ170" i="1" s="1"/>
  <c r="BP171" i="1" l="1"/>
  <c r="BT170" i="1"/>
  <c r="BS171" i="1" l="1"/>
  <c r="BR171" i="1" l="1"/>
  <c r="BQ171" i="1" s="1"/>
  <c r="BT171" i="1" l="1"/>
  <c r="BP172" i="1"/>
  <c r="BS172" i="1" l="1"/>
  <c r="BR172" i="1" l="1"/>
  <c r="BQ172" i="1" s="1"/>
  <c r="BT172" i="1" l="1"/>
  <c r="BP173" i="1"/>
  <c r="BS173" i="1" l="1"/>
  <c r="BR173" i="1" l="1"/>
  <c r="BQ173" i="1" s="1"/>
  <c r="BP174" i="1" l="1"/>
  <c r="BT173" i="1"/>
  <c r="BS174" i="1" l="1"/>
  <c r="BR174" i="1" l="1"/>
  <c r="BQ174" i="1" s="1"/>
  <c r="BT174" i="1" l="1"/>
  <c r="BP175" i="1"/>
  <c r="BS175" i="1" l="1"/>
  <c r="BR175" i="1" l="1"/>
  <c r="BQ175" i="1" s="1"/>
  <c r="BP176" i="1" l="1"/>
  <c r="BT175" i="1"/>
  <c r="BS176" i="1" l="1"/>
  <c r="BR176" i="1" l="1"/>
  <c r="BQ176" i="1" s="1"/>
  <c r="BP177" i="1" l="1"/>
  <c r="BT176" i="1"/>
  <c r="BS177" i="1" l="1"/>
  <c r="BR177" i="1" l="1"/>
  <c r="BQ177" i="1" s="1"/>
  <c r="BP178" i="1" l="1"/>
  <c r="BT177" i="1"/>
  <c r="BS178" i="1" l="1"/>
  <c r="BS80" i="1" s="1"/>
  <c r="BR178" i="1" l="1"/>
  <c r="BQ178" i="1" l="1"/>
  <c r="BQ80" i="1" s="1"/>
  <c r="BR80" i="1"/>
  <c r="BP179" i="1"/>
  <c r="BT178" i="1" l="1"/>
  <c r="BT80" i="1" s="1"/>
  <c r="BS179" i="1"/>
  <c r="BR179" i="1" l="1"/>
  <c r="BQ179" i="1" s="1"/>
  <c r="BT179" i="1" l="1"/>
  <c r="BP180" i="1"/>
  <c r="BS180" i="1" l="1"/>
  <c r="BR180" i="1" l="1"/>
  <c r="BQ180" i="1" s="1"/>
  <c r="BT180" i="1" l="1"/>
  <c r="BP181" i="1"/>
  <c r="BS181" i="1" l="1"/>
  <c r="BR181" i="1" l="1"/>
  <c r="BQ181" i="1" s="1"/>
  <c r="BP182" i="1" l="1"/>
  <c r="BT181" i="1"/>
  <c r="BS182" i="1" l="1"/>
  <c r="BR182" i="1" l="1"/>
  <c r="BQ182" i="1" s="1"/>
  <c r="BP183" i="1" l="1"/>
  <c r="BT182" i="1"/>
  <c r="BS183" i="1" l="1"/>
  <c r="BR183" i="1" l="1"/>
  <c r="BQ183" i="1" s="1"/>
  <c r="BT183" i="1" l="1"/>
  <c r="BP184" i="1"/>
  <c r="BS184" i="1" l="1"/>
  <c r="BR184" i="1" l="1"/>
  <c r="BQ184" i="1" s="1"/>
  <c r="BP185" i="1" l="1"/>
  <c r="BT184" i="1"/>
  <c r="BS185" i="1" l="1"/>
  <c r="BR185" i="1" l="1"/>
  <c r="BQ185" i="1" s="1"/>
  <c r="BP186" i="1" l="1"/>
  <c r="BT185" i="1"/>
  <c r="BS186" i="1" l="1"/>
  <c r="BR186" i="1" l="1"/>
  <c r="BQ186" i="1" s="1"/>
  <c r="BP187" i="1" l="1"/>
  <c r="BT186" i="1"/>
  <c r="BS187" i="1" l="1"/>
  <c r="BR187" i="1" l="1"/>
  <c r="BQ187" i="1" s="1"/>
  <c r="BP188" i="1" l="1"/>
  <c r="BT187" i="1"/>
  <c r="BS188" i="1" l="1"/>
  <c r="BS81" i="1" s="1"/>
  <c r="BR188" i="1" l="1"/>
  <c r="BQ188" i="1" l="1"/>
  <c r="BQ81" i="1" s="1"/>
  <c r="BR81" i="1"/>
  <c r="BP189" i="1"/>
  <c r="BT188" i="1" l="1"/>
  <c r="BT81" i="1" s="1"/>
  <c r="BS189" i="1"/>
  <c r="BR189" i="1" l="1"/>
  <c r="BQ189" i="1" s="1"/>
  <c r="BP190" i="1" l="1"/>
  <c r="BT189" i="1"/>
  <c r="BS190" i="1" l="1"/>
  <c r="BR190" i="1" l="1"/>
  <c r="BQ190" i="1" s="1"/>
  <c r="BP191" i="1" l="1"/>
  <c r="BT190" i="1"/>
  <c r="BS191" i="1" l="1"/>
  <c r="BR191" i="1" l="1"/>
  <c r="BQ191" i="1" s="1"/>
  <c r="BP192" i="1" l="1"/>
  <c r="BT191" i="1"/>
  <c r="BS192" i="1" l="1"/>
  <c r="BR192" i="1" l="1"/>
  <c r="BQ192" i="1" s="1"/>
  <c r="BP193" i="1" l="1"/>
  <c r="BT192" i="1"/>
  <c r="BS193" i="1" l="1"/>
  <c r="BR193" i="1" l="1"/>
  <c r="BQ193" i="1" s="1"/>
  <c r="BP194" i="1" l="1"/>
  <c r="BT193" i="1"/>
  <c r="BS194" i="1" l="1"/>
  <c r="BR194" i="1" l="1"/>
  <c r="BQ194" i="1" s="1"/>
  <c r="BT194" i="1" l="1"/>
  <c r="BP195" i="1"/>
  <c r="BS195" i="1" l="1"/>
  <c r="BR195" i="1" l="1"/>
  <c r="BQ195" i="1" s="1"/>
  <c r="BP196" i="1" l="1"/>
  <c r="BT195" i="1"/>
  <c r="BS196" i="1" l="1"/>
  <c r="BR196" i="1" l="1"/>
  <c r="BQ196" i="1" s="1"/>
  <c r="BP197" i="1" l="1"/>
  <c r="BT196" i="1"/>
  <c r="BS197" i="1" l="1"/>
  <c r="BR197" i="1" l="1"/>
  <c r="BQ197" i="1" s="1"/>
  <c r="BP198" i="1" l="1"/>
  <c r="BT197" i="1"/>
  <c r="BS198" i="1" l="1"/>
  <c r="BS82" i="1" s="1"/>
  <c r="BR198" i="1" l="1"/>
  <c r="BQ198" i="1" l="1"/>
  <c r="BQ82" i="1" s="1"/>
  <c r="BR82" i="1"/>
  <c r="BP199" i="1"/>
  <c r="BT198" i="1" l="1"/>
  <c r="BT82" i="1" s="1"/>
  <c r="BS199" i="1"/>
  <c r="BR199" i="1" l="1"/>
  <c r="BQ199" i="1" s="1"/>
  <c r="BP200" i="1" l="1"/>
  <c r="BT199" i="1"/>
  <c r="BS200" i="1" l="1"/>
  <c r="BR200" i="1" l="1"/>
  <c r="BQ200" i="1" s="1"/>
  <c r="BT200" i="1" l="1"/>
  <c r="BP201" i="1"/>
  <c r="BS201" i="1" l="1"/>
  <c r="BR201" i="1" l="1"/>
  <c r="BQ201" i="1" s="1"/>
  <c r="BP202" i="1" l="1"/>
  <c r="BT201" i="1"/>
  <c r="BS202" i="1" l="1"/>
  <c r="BR202" i="1" l="1"/>
  <c r="BQ202" i="1" s="1"/>
  <c r="BP203" i="1" l="1"/>
  <c r="BT202" i="1"/>
  <c r="BS203" i="1" l="1"/>
  <c r="BR203" i="1" l="1"/>
  <c r="BQ203" i="1" s="1"/>
  <c r="BT203" i="1" l="1"/>
  <c r="BP204" i="1"/>
  <c r="BS204" i="1" l="1"/>
  <c r="BR204" i="1" l="1"/>
  <c r="BQ204" i="1" s="1"/>
  <c r="BT204" i="1" l="1"/>
  <c r="BP205" i="1"/>
  <c r="BS205" i="1" l="1"/>
  <c r="BR205" i="1" l="1"/>
  <c r="BQ205" i="1" s="1"/>
  <c r="BP206" i="1" l="1"/>
  <c r="BT205" i="1"/>
  <c r="BS206" i="1" l="1"/>
  <c r="BR206" i="1" s="1"/>
  <c r="BQ206" i="1" s="1"/>
  <c r="BT206" i="1" l="1"/>
  <c r="BP207" i="1"/>
  <c r="BS207" i="1" s="1"/>
  <c r="BR207" i="1" l="1"/>
  <c r="BQ207" i="1" s="1"/>
  <c r="BP208" i="1" l="1"/>
  <c r="BT207" i="1"/>
  <c r="BS208" i="1" l="1"/>
  <c r="BR208" i="1" l="1"/>
  <c r="BP209" i="1" s="1"/>
  <c r="BS209" i="1" s="1"/>
  <c r="BS83" i="1"/>
  <c r="BQ208" i="1" l="1"/>
  <c r="BR83" i="1"/>
  <c r="BR209" i="1"/>
  <c r="BQ209" i="1" s="1"/>
  <c r="BQ83" i="1" l="1"/>
  <c r="BT208" i="1"/>
  <c r="BT83" i="1" s="1"/>
  <c r="BP210" i="1"/>
  <c r="BT209" i="1"/>
  <c r="BS210" i="1" l="1"/>
  <c r="BR210" i="1" s="1"/>
  <c r="BQ210" i="1" s="1"/>
  <c r="BT210" i="1" l="1"/>
  <c r="BP211" i="1"/>
  <c r="BS211" i="1" s="1"/>
  <c r="BR211" i="1" l="1"/>
  <c r="BQ211" i="1" s="1"/>
  <c r="BP212" i="1" l="1"/>
  <c r="BT211" i="1"/>
  <c r="BS212" i="1" l="1"/>
  <c r="BR212" i="1" s="1"/>
  <c r="BQ212" i="1" s="1"/>
  <c r="BT212" i="1" l="1"/>
  <c r="BP213" i="1"/>
  <c r="BS213" i="1" s="1"/>
  <c r="BR213" i="1" l="1"/>
  <c r="BQ213" i="1" s="1"/>
  <c r="BP214" i="1" l="1"/>
  <c r="BT213" i="1"/>
  <c r="BS214" i="1" l="1"/>
  <c r="BR214" i="1" s="1"/>
  <c r="BQ214" i="1" s="1"/>
  <c r="BP215" i="1" l="1"/>
  <c r="BS215" i="1" s="1"/>
  <c r="BT214" i="1"/>
  <c r="BR215" i="1" l="1"/>
  <c r="BQ215" i="1" s="1"/>
  <c r="BP216" i="1" l="1"/>
  <c r="BT215" i="1"/>
  <c r="BS216" i="1" l="1"/>
  <c r="BR216" i="1" l="1"/>
  <c r="BQ216" i="1" s="1"/>
  <c r="BP217" i="1" l="1"/>
  <c r="BT216" i="1"/>
  <c r="BS217" i="1" l="1"/>
  <c r="BR217" i="1" l="1"/>
  <c r="BQ217" i="1" s="1"/>
  <c r="BT217" i="1" l="1"/>
  <c r="BP218" i="1"/>
  <c r="BS218" i="1" l="1"/>
  <c r="BR218" i="1" l="1"/>
  <c r="BP219" i="1" s="1"/>
  <c r="BS84" i="1"/>
  <c r="BQ218" i="1" l="1"/>
  <c r="BR84" i="1"/>
  <c r="BS219" i="1"/>
  <c r="BR219" i="1" s="1"/>
  <c r="BQ219" i="1" s="1"/>
  <c r="BQ84" i="1" l="1"/>
  <c r="BT218" i="1"/>
  <c r="BT84" i="1" s="1"/>
  <c r="BP220" i="1"/>
  <c r="BT219" i="1"/>
  <c r="BS220" i="1" l="1"/>
  <c r="BR220" i="1" s="1"/>
  <c r="BQ220" i="1" s="1"/>
  <c r="BT220" i="1" l="1"/>
  <c r="BP221" i="1"/>
  <c r="BS221" i="1" s="1"/>
  <c r="BR221" i="1" l="1"/>
  <c r="BP222" i="1" l="1"/>
  <c r="BS222" i="1" s="1"/>
  <c r="BQ221" i="1"/>
  <c r="BT221" i="1" s="1"/>
  <c r="BR222" i="1" l="1"/>
  <c r="BQ222" i="1" s="1"/>
  <c r="BP223" i="1" l="1"/>
  <c r="BT222" i="1"/>
  <c r="BS223" i="1" l="1"/>
  <c r="BR223" i="1" l="1"/>
  <c r="BQ223" i="1" s="1"/>
  <c r="BP224" i="1" l="1"/>
  <c r="BT223" i="1"/>
  <c r="BS224" i="1" l="1"/>
  <c r="BR224" i="1" l="1"/>
  <c r="BQ224" i="1" s="1"/>
  <c r="BP225" i="1" l="1"/>
  <c r="BT224" i="1"/>
  <c r="BS225" i="1" l="1"/>
  <c r="BR225" i="1" l="1"/>
  <c r="BQ225" i="1" s="1"/>
  <c r="BP226" i="1" l="1"/>
  <c r="BT225" i="1"/>
  <c r="BS226" i="1" l="1"/>
  <c r="BR226" i="1" l="1"/>
  <c r="BQ226" i="1" s="1"/>
  <c r="BT226" i="1" l="1"/>
  <c r="BP227" i="1"/>
  <c r="BS227" i="1" l="1"/>
  <c r="BR227" i="1" l="1"/>
  <c r="BQ227" i="1" s="1"/>
  <c r="BT227" i="1" l="1"/>
  <c r="BP228" i="1"/>
  <c r="BS228" i="1" l="1"/>
  <c r="BS85" i="1" s="1"/>
  <c r="BR228" i="1" l="1"/>
  <c r="BQ228" i="1" l="1"/>
  <c r="BQ85" i="1" s="1"/>
  <c r="BR85" i="1"/>
  <c r="BP229" i="1"/>
  <c r="BT228" i="1" l="1"/>
  <c r="BT85" i="1" s="1"/>
  <c r="BS229" i="1"/>
  <c r="BR229" i="1" l="1"/>
  <c r="BQ229" i="1" s="1"/>
  <c r="BT229" i="1" l="1"/>
  <c r="BP230" i="1"/>
  <c r="BS230" i="1" l="1"/>
  <c r="BR230" i="1" l="1"/>
  <c r="BQ230" i="1" s="1"/>
  <c r="BP231" i="1" l="1"/>
  <c r="BT230" i="1"/>
  <c r="BS231" i="1" l="1"/>
  <c r="BR231" i="1" l="1"/>
  <c r="BQ231" i="1" s="1"/>
  <c r="BP232" i="1" l="1"/>
  <c r="BT231" i="1"/>
  <c r="BS232" i="1" l="1"/>
  <c r="BR232" i="1" l="1"/>
  <c r="BQ232" i="1" s="1"/>
  <c r="BT232" i="1" l="1"/>
  <c r="BP233" i="1"/>
  <c r="BS233" i="1" l="1"/>
  <c r="BR233" i="1" l="1"/>
  <c r="BQ233" i="1" s="1"/>
  <c r="BP234" i="1" l="1"/>
  <c r="BT233" i="1"/>
  <c r="BS234" i="1" l="1"/>
  <c r="BR234" i="1" l="1"/>
  <c r="BQ234" i="1" s="1"/>
  <c r="BP235" i="1" l="1"/>
  <c r="BT234" i="1"/>
  <c r="BS235" i="1" l="1"/>
  <c r="BR235" i="1" l="1"/>
  <c r="BQ235" i="1" s="1"/>
  <c r="BT235" i="1" l="1"/>
  <c r="BP236" i="1"/>
  <c r="BS236" i="1" l="1"/>
  <c r="BR236" i="1" l="1"/>
  <c r="BQ236" i="1" s="1"/>
  <c r="BT236" i="1" l="1"/>
  <c r="BP237" i="1"/>
  <c r="BS237" i="1" l="1"/>
  <c r="BR237" i="1" l="1"/>
  <c r="BQ237" i="1" s="1"/>
  <c r="BT237" i="1" l="1"/>
  <c r="BP238" i="1"/>
  <c r="BS238" i="1" l="1"/>
  <c r="BS86" i="1" s="1"/>
  <c r="BR238" i="1" l="1"/>
  <c r="BQ238" i="1" l="1"/>
  <c r="BQ86" i="1" s="1"/>
  <c r="BR86" i="1"/>
  <c r="BP239" i="1"/>
  <c r="BT238" i="1" l="1"/>
  <c r="BT86" i="1" s="1"/>
  <c r="BS239" i="1"/>
  <c r="BR239" i="1" l="1"/>
  <c r="BQ239" i="1" s="1"/>
  <c r="BP240" i="1" l="1"/>
  <c r="BT239" i="1"/>
  <c r="BS240" i="1" l="1"/>
  <c r="BR240" i="1" l="1"/>
  <c r="BQ240" i="1" s="1"/>
  <c r="BP241" i="1" l="1"/>
  <c r="BT240" i="1"/>
  <c r="BS241" i="1" l="1"/>
  <c r="BR241" i="1" l="1"/>
  <c r="BQ241" i="1" s="1"/>
  <c r="BP242" i="1" l="1"/>
  <c r="BT241" i="1"/>
  <c r="BS242" i="1" l="1"/>
  <c r="BR242" i="1" l="1"/>
  <c r="BQ242" i="1" s="1"/>
  <c r="BP243" i="1" l="1"/>
  <c r="BT242" i="1"/>
  <c r="BS243" i="1" l="1"/>
  <c r="BR243" i="1" l="1"/>
  <c r="BQ243" i="1" s="1"/>
  <c r="BP244" i="1" l="1"/>
  <c r="BT243" i="1"/>
  <c r="BS244" i="1" l="1"/>
  <c r="BR244" i="1" l="1"/>
  <c r="BQ244" i="1" s="1"/>
  <c r="BT244" i="1" l="1"/>
  <c r="BP245" i="1"/>
  <c r="BS245" i="1" l="1"/>
  <c r="BR245" i="1" l="1"/>
  <c r="BQ245" i="1" s="1"/>
  <c r="BP246" i="1" l="1"/>
  <c r="BT245" i="1"/>
  <c r="BS246" i="1" l="1"/>
  <c r="BR246" i="1" l="1"/>
  <c r="BQ246" i="1" s="1"/>
  <c r="BP247" i="1" l="1"/>
  <c r="BT246" i="1"/>
  <c r="BS247" i="1" l="1"/>
  <c r="BR247" i="1" l="1"/>
  <c r="BQ247" i="1" s="1"/>
  <c r="BT247" i="1" l="1"/>
  <c r="BP248" i="1"/>
  <c r="BS248" i="1" l="1"/>
  <c r="BS87" i="1" s="1"/>
  <c r="BR248" i="1" l="1"/>
  <c r="BQ248" i="1" l="1"/>
  <c r="BQ87" i="1" s="1"/>
  <c r="BR87" i="1"/>
  <c r="BP249" i="1"/>
  <c r="BT248" i="1" l="1"/>
  <c r="BT87" i="1" s="1"/>
  <c r="BS249" i="1"/>
  <c r="BR249" i="1" l="1"/>
  <c r="BQ249" i="1" s="1"/>
  <c r="BT249" i="1" l="1"/>
  <c r="BP250" i="1"/>
  <c r="BS250" i="1" l="1"/>
  <c r="BR250" i="1" l="1"/>
  <c r="BQ250" i="1" s="1"/>
  <c r="BP251" i="1" l="1"/>
  <c r="BT250" i="1"/>
  <c r="BS251" i="1" l="1"/>
  <c r="BR251" i="1" l="1"/>
  <c r="BQ251" i="1" s="1"/>
  <c r="BP252" i="1" l="1"/>
  <c r="BT251" i="1"/>
  <c r="BS252" i="1" l="1"/>
  <c r="BR252" i="1" s="1"/>
  <c r="BQ252" i="1" s="1"/>
  <c r="BP253" i="1" l="1"/>
  <c r="BS253" i="1" s="1"/>
  <c r="BT252" i="1"/>
  <c r="BR253" i="1" l="1"/>
  <c r="BQ253" i="1" s="1"/>
  <c r="BP254" i="1" l="1"/>
  <c r="BT253" i="1"/>
  <c r="BS254" i="1" l="1"/>
  <c r="BR254" i="1" s="1"/>
  <c r="BQ254" i="1" s="1"/>
  <c r="BP255" i="1" l="1"/>
  <c r="BS255" i="1" s="1"/>
  <c r="BT254" i="1"/>
  <c r="BR255" i="1" l="1"/>
  <c r="BQ255" i="1" s="1"/>
  <c r="BP256" i="1" l="1"/>
  <c r="BT255" i="1"/>
  <c r="BS256" i="1" l="1"/>
  <c r="BR256" i="1" l="1"/>
  <c r="BQ256" i="1" s="1"/>
  <c r="BP257" i="1" l="1"/>
  <c r="BT256" i="1"/>
  <c r="BS257" i="1" l="1"/>
  <c r="BR257" i="1" l="1"/>
  <c r="BQ257" i="1" s="1"/>
  <c r="BT257" i="1" l="1"/>
  <c r="BP258" i="1"/>
  <c r="BS258" i="1" l="1"/>
  <c r="BS88" i="1" s="1"/>
  <c r="BR258" i="1" l="1"/>
  <c r="BQ258" i="1" l="1"/>
  <c r="BQ88" i="1" s="1"/>
  <c r="BR88" i="1"/>
  <c r="BP259" i="1"/>
  <c r="BT258" i="1" l="1"/>
  <c r="BT88" i="1" s="1"/>
  <c r="BS259" i="1"/>
  <c r="BR259" i="1" l="1"/>
  <c r="BQ259" i="1" s="1"/>
  <c r="BP260" i="1" l="1"/>
  <c r="BT259" i="1"/>
  <c r="BS260" i="1" l="1"/>
  <c r="BR260" i="1" l="1"/>
  <c r="BQ260" i="1" s="1"/>
  <c r="BT260" i="1" l="1"/>
  <c r="BP261" i="1"/>
  <c r="BS261" i="1" l="1"/>
  <c r="BR261" i="1" l="1"/>
  <c r="BQ261" i="1" s="1"/>
  <c r="BP262" i="1" l="1"/>
  <c r="BT261" i="1"/>
  <c r="BS262" i="1" l="1"/>
  <c r="BR262" i="1" l="1"/>
  <c r="BQ262" i="1" s="1"/>
  <c r="BT262" i="1" l="1"/>
  <c r="BP263" i="1"/>
  <c r="BS263" i="1" l="1"/>
  <c r="BR263" i="1" l="1"/>
  <c r="BQ263" i="1" s="1"/>
  <c r="BP264" i="1" l="1"/>
  <c r="BT263" i="1"/>
  <c r="BS264" i="1" l="1"/>
  <c r="BR264" i="1" l="1"/>
  <c r="BQ264" i="1" s="1"/>
  <c r="BT264" i="1" l="1"/>
  <c r="BP265" i="1"/>
  <c r="BS265" i="1" l="1"/>
  <c r="BR265" i="1" l="1"/>
  <c r="BQ265" i="1" s="1"/>
  <c r="BT265" i="1" l="1"/>
  <c r="BP266" i="1"/>
  <c r="BS266" i="1" l="1"/>
  <c r="BR266" i="1" l="1"/>
  <c r="BQ266" i="1" s="1"/>
  <c r="BP267" i="1" l="1"/>
  <c r="BT266" i="1"/>
  <c r="BS267" i="1" l="1"/>
  <c r="BR267" i="1" l="1"/>
  <c r="BQ267" i="1" s="1"/>
  <c r="BP268" i="1" l="1"/>
  <c r="BT267" i="1"/>
  <c r="BS268" i="1" l="1"/>
  <c r="BS89" i="1" s="1"/>
  <c r="BR268" i="1" l="1"/>
  <c r="BQ268" i="1" l="1"/>
  <c r="BQ89" i="1" s="1"/>
  <c r="BR89" i="1"/>
  <c r="BP269" i="1"/>
  <c r="BT268" i="1" l="1"/>
  <c r="BT89" i="1" s="1"/>
  <c r="BS269" i="1"/>
  <c r="BR269" i="1" l="1"/>
  <c r="BQ269" i="1" s="1"/>
  <c r="BP270" i="1" l="1"/>
  <c r="BT269" i="1"/>
  <c r="BS270" i="1" l="1"/>
  <c r="BR270" i="1" s="1"/>
  <c r="BQ270" i="1" s="1"/>
  <c r="BP271" i="1" l="1"/>
  <c r="BT270" i="1"/>
  <c r="BS271" i="1" l="1"/>
  <c r="BR271" i="1" s="1"/>
  <c r="BQ271" i="1" s="1"/>
  <c r="BT271" i="1" l="1"/>
  <c r="BP272" i="1"/>
  <c r="BS272" i="1" s="1"/>
  <c r="BR272" i="1" l="1"/>
  <c r="BQ272" i="1" s="1"/>
  <c r="BP273" i="1" l="1"/>
  <c r="BT272" i="1"/>
  <c r="BS273" i="1" l="1"/>
  <c r="BR273" i="1" s="1"/>
  <c r="BQ273" i="1" s="1"/>
  <c r="BT273" i="1" l="1"/>
  <c r="BP274" i="1"/>
  <c r="BS274" i="1" s="1"/>
  <c r="BR274" i="1" l="1"/>
  <c r="BQ274" i="1" s="1"/>
  <c r="BP275" i="1" l="1"/>
  <c r="BT274" i="1"/>
  <c r="BS275" i="1" l="1"/>
  <c r="BR275" i="1" s="1"/>
  <c r="BQ275" i="1" s="1"/>
  <c r="BP276" i="1" l="1"/>
  <c r="BT275" i="1"/>
  <c r="BS276" i="1" l="1"/>
  <c r="BR276" i="1" s="1"/>
  <c r="BQ276" i="1" s="1"/>
  <c r="BP277" i="1" l="1"/>
  <c r="BT276" i="1"/>
  <c r="BS277" i="1" l="1"/>
  <c r="BR277" i="1" s="1"/>
  <c r="BQ277" i="1" s="1"/>
  <c r="BP278" i="1" l="1"/>
  <c r="BS278" i="1" s="1"/>
  <c r="BS90" i="1" s="1"/>
  <c r="BT277" i="1"/>
  <c r="BR278" i="1" l="1"/>
  <c r="BQ278" i="1" l="1"/>
  <c r="BQ90" i="1" s="1"/>
  <c r="BR90" i="1"/>
  <c r="BP279" i="1"/>
  <c r="BT278" i="1" l="1"/>
  <c r="BT90" i="1" s="1"/>
  <c r="BS279" i="1"/>
  <c r="BR279" i="1" s="1"/>
  <c r="BQ279" i="1" s="1"/>
  <c r="BP280" i="1" l="1"/>
  <c r="BS280" i="1" s="1"/>
  <c r="BT279" i="1"/>
  <c r="BR280" i="1" l="1"/>
  <c r="BQ280" i="1" s="1"/>
  <c r="BT280" i="1" l="1"/>
  <c r="BP281" i="1"/>
  <c r="BS281" i="1" l="1"/>
  <c r="BR281" i="1" l="1"/>
  <c r="BQ281" i="1" s="1"/>
  <c r="BT281" i="1" l="1"/>
  <c r="BP282" i="1"/>
  <c r="BS282" i="1" l="1"/>
  <c r="BR282" i="1" s="1"/>
  <c r="BQ282" i="1" s="1"/>
  <c r="BT282" i="1" l="1"/>
  <c r="BP283" i="1"/>
  <c r="BS283" i="1" l="1"/>
  <c r="BR283" i="1" s="1"/>
  <c r="BQ283" i="1" s="1"/>
  <c r="BT283" i="1" l="1"/>
  <c r="BP284" i="1"/>
  <c r="BS284" i="1" s="1"/>
  <c r="BR284" i="1" l="1"/>
  <c r="BQ284" i="1" s="1"/>
  <c r="BT284" i="1" l="1"/>
  <c r="BP285" i="1"/>
  <c r="BS285" i="1" l="1"/>
  <c r="BR285" i="1" s="1"/>
  <c r="BQ285" i="1" s="1"/>
  <c r="BP286" i="1" l="1"/>
  <c r="BS286" i="1" s="1"/>
  <c r="BT285" i="1"/>
  <c r="BR286" i="1" l="1"/>
  <c r="BQ286" i="1" s="1"/>
  <c r="BT286" i="1" l="1"/>
  <c r="BP287" i="1"/>
  <c r="BS287" i="1" l="1"/>
  <c r="BR287" i="1" s="1"/>
  <c r="BQ287" i="1" s="1"/>
  <c r="BT287" i="1" l="1"/>
  <c r="BP288" i="1"/>
  <c r="BS288" i="1" s="1"/>
  <c r="BS91" i="1" s="1"/>
  <c r="BR288" i="1" l="1"/>
  <c r="BQ288" i="1" l="1"/>
  <c r="BQ91" i="1" s="1"/>
  <c r="BR91" i="1"/>
  <c r="BP289" i="1"/>
  <c r="BT288" i="1" l="1"/>
  <c r="BT91" i="1" s="1"/>
  <c r="BS289" i="1"/>
  <c r="BR289" i="1" l="1"/>
  <c r="BQ289" i="1" s="1"/>
  <c r="BT289" i="1" l="1"/>
  <c r="BP290" i="1"/>
  <c r="BS290" i="1" l="1"/>
  <c r="BR290" i="1" s="1"/>
  <c r="BQ290" i="1" s="1"/>
  <c r="BT290" i="1" l="1"/>
  <c r="BP291" i="1"/>
  <c r="BS291" i="1" l="1"/>
  <c r="BR291" i="1" l="1"/>
  <c r="BQ291" i="1" s="1"/>
  <c r="BT291" i="1" l="1"/>
  <c r="BP292" i="1"/>
  <c r="BS292" i="1" l="1"/>
  <c r="BR292" i="1" l="1"/>
  <c r="BQ292" i="1" s="1"/>
  <c r="BP293" i="1" l="1"/>
  <c r="BT292" i="1"/>
  <c r="BS293" i="1" l="1"/>
  <c r="BR293" i="1" l="1"/>
  <c r="BQ293" i="1" s="1"/>
  <c r="BP294" i="1" l="1"/>
  <c r="BT293" i="1"/>
  <c r="BS294" i="1" l="1"/>
  <c r="BR294" i="1" l="1"/>
  <c r="BQ294" i="1" s="1"/>
  <c r="BT294" i="1" l="1"/>
  <c r="BP295" i="1"/>
  <c r="BS295" i="1" l="1"/>
  <c r="BR295" i="1" s="1"/>
  <c r="BQ295" i="1" s="1"/>
  <c r="BT295" i="1" l="1"/>
  <c r="BP296" i="1"/>
  <c r="BS296" i="1" s="1"/>
  <c r="BR296" i="1" l="1"/>
  <c r="BQ296" i="1" s="1"/>
  <c r="BP297" i="1" l="1"/>
  <c r="BT296" i="1"/>
  <c r="BS297" i="1" l="1"/>
  <c r="BR297" i="1" s="1"/>
  <c r="BQ297" i="1" s="1"/>
  <c r="BT297" i="1" l="1"/>
  <c r="BP298" i="1"/>
  <c r="BS298" i="1" s="1"/>
  <c r="BS92" i="1" s="1"/>
  <c r="BR298" i="1" l="1"/>
  <c r="BQ298" i="1" l="1"/>
  <c r="BQ92" i="1" s="1"/>
  <c r="BR92" i="1"/>
  <c r="BP299" i="1"/>
  <c r="BT298" i="1" l="1"/>
  <c r="BT92" i="1" s="1"/>
  <c r="BS299" i="1"/>
  <c r="BR299" i="1" s="1"/>
  <c r="BQ299" i="1" s="1"/>
  <c r="BP300" i="1" l="1"/>
  <c r="BT299" i="1"/>
  <c r="BS300" i="1" l="1"/>
  <c r="BR300" i="1" s="1"/>
  <c r="BQ300" i="1" s="1"/>
  <c r="BT300" i="1" l="1"/>
  <c r="BP301" i="1"/>
  <c r="BS301" i="1" s="1"/>
  <c r="BR301" i="1" l="1"/>
  <c r="BQ301" i="1" s="1"/>
  <c r="BP302" i="1" l="1"/>
  <c r="BT301" i="1"/>
  <c r="BS302" i="1" l="1"/>
  <c r="BR302" i="1" s="1"/>
  <c r="BQ302" i="1" s="1"/>
  <c r="BT302" i="1" l="1"/>
  <c r="BP303" i="1"/>
  <c r="BS303" i="1" s="1"/>
  <c r="BR303" i="1" l="1"/>
  <c r="BQ303" i="1" s="1"/>
  <c r="BP304" i="1" l="1"/>
  <c r="BT303" i="1"/>
  <c r="BS304" i="1" l="1"/>
  <c r="BR304" i="1" s="1"/>
  <c r="BQ304" i="1" s="1"/>
  <c r="BT304" i="1" l="1"/>
  <c r="BP305" i="1"/>
  <c r="BS305" i="1" l="1"/>
  <c r="BR305" i="1" l="1"/>
  <c r="BQ305" i="1" s="1"/>
  <c r="BT305" i="1" l="1"/>
  <c r="BP306" i="1"/>
  <c r="BS306" i="1" l="1"/>
  <c r="BR306" i="1" l="1"/>
  <c r="BQ306" i="1" s="1"/>
  <c r="BT306" i="1" l="1"/>
  <c r="BP307" i="1"/>
  <c r="BS307" i="1" l="1"/>
  <c r="BR307" i="1" l="1"/>
  <c r="BQ307" i="1" s="1"/>
  <c r="BT307" i="1" l="1"/>
  <c r="BP308" i="1"/>
  <c r="BS308" i="1" l="1"/>
  <c r="BS93" i="1" s="1"/>
  <c r="BR308" i="1" l="1"/>
  <c r="BQ308" i="1" l="1"/>
  <c r="BQ93" i="1" s="1"/>
  <c r="BR93" i="1"/>
  <c r="BP309" i="1"/>
  <c r="BT308" i="1" l="1"/>
  <c r="BT93" i="1" s="1"/>
  <c r="BS309" i="1"/>
  <c r="BR309" i="1" l="1"/>
  <c r="BQ309" i="1" s="1"/>
  <c r="BP310" i="1" l="1"/>
  <c r="BT309" i="1"/>
  <c r="BS310" i="1" l="1"/>
  <c r="BR310" i="1" l="1"/>
  <c r="BQ310" i="1" s="1"/>
  <c r="BP311" i="1" l="1"/>
  <c r="BT310" i="1"/>
  <c r="BS311" i="1" l="1"/>
  <c r="BR311" i="1" l="1"/>
  <c r="BQ311" i="1" s="1"/>
  <c r="BT311" i="1" l="1"/>
  <c r="BP312" i="1"/>
  <c r="BS312" i="1" l="1"/>
  <c r="BR312" i="1" l="1"/>
  <c r="BQ312" i="1" s="1"/>
  <c r="BP313" i="1" l="1"/>
  <c r="BT312" i="1"/>
  <c r="BS313" i="1" l="1"/>
  <c r="BR313" i="1" l="1"/>
  <c r="BQ313" i="1" s="1"/>
  <c r="BT313" i="1" l="1"/>
  <c r="BP314" i="1"/>
  <c r="BS314" i="1" l="1"/>
  <c r="BR314" i="1" l="1"/>
  <c r="BQ314" i="1" s="1"/>
  <c r="BP315" i="1" l="1"/>
  <c r="BT314" i="1"/>
  <c r="BS315" i="1" l="1"/>
  <c r="BR315" i="1" l="1"/>
  <c r="BQ315" i="1" s="1"/>
  <c r="BP316" i="1" l="1"/>
  <c r="BT315" i="1"/>
  <c r="BS316" i="1" l="1"/>
  <c r="BR316" i="1" l="1"/>
  <c r="BQ316" i="1" s="1"/>
  <c r="BP317" i="1" l="1"/>
  <c r="BT316" i="1"/>
  <c r="BS317" i="1" l="1"/>
  <c r="BR317" i="1" l="1"/>
  <c r="BQ317" i="1" s="1"/>
  <c r="BP318" i="1" l="1"/>
  <c r="BT317" i="1"/>
  <c r="BS318" i="1" l="1"/>
  <c r="BS94" i="1" s="1"/>
  <c r="BR318" i="1" l="1"/>
  <c r="BQ318" i="1" l="1"/>
  <c r="BQ94" i="1" s="1"/>
  <c r="BR94" i="1"/>
  <c r="BP319" i="1"/>
  <c r="BT318" i="1" l="1"/>
  <c r="BT94" i="1" s="1"/>
  <c r="BS319" i="1"/>
  <c r="BR319" i="1" l="1"/>
  <c r="BQ319" i="1" s="1"/>
  <c r="BT319" i="1" l="1"/>
  <c r="BP320" i="1"/>
  <c r="BS320" i="1" l="1"/>
  <c r="BR320" i="1" l="1"/>
  <c r="BQ320" i="1" s="1"/>
  <c r="BT320" i="1" l="1"/>
  <c r="BP321" i="1"/>
  <c r="BS321" i="1" l="1"/>
  <c r="BR321" i="1" l="1"/>
  <c r="BQ321" i="1" s="1"/>
  <c r="BT321" i="1" l="1"/>
  <c r="BP322" i="1"/>
  <c r="BS322" i="1" l="1"/>
  <c r="BR322" i="1" s="1"/>
  <c r="BQ322" i="1" s="1"/>
  <c r="BT322" i="1" l="1"/>
  <c r="BP323" i="1"/>
  <c r="BS323" i="1" s="1"/>
  <c r="BR323" i="1" l="1"/>
  <c r="BQ323" i="1" s="1"/>
  <c r="BP324" i="1" l="1"/>
  <c r="BT323" i="1"/>
  <c r="BS324" i="1" l="1"/>
  <c r="BR324" i="1" l="1"/>
  <c r="BQ324" i="1" s="1"/>
  <c r="BP325" i="1" l="1"/>
  <c r="BT324" i="1"/>
  <c r="BS325" i="1" l="1"/>
  <c r="BR325" i="1" l="1"/>
  <c r="BQ325" i="1" s="1"/>
  <c r="BP326" i="1" l="1"/>
  <c r="BT325" i="1"/>
  <c r="BS326" i="1" l="1"/>
  <c r="BR326" i="1" l="1"/>
  <c r="BQ326" i="1" s="1"/>
  <c r="BP327" i="1" l="1"/>
  <c r="BT326" i="1"/>
  <c r="BS327" i="1" l="1"/>
  <c r="BR327" i="1" l="1"/>
  <c r="BQ327" i="1" s="1"/>
  <c r="BP328" i="1" l="1"/>
  <c r="BT327" i="1"/>
  <c r="BS328" i="1" l="1"/>
  <c r="BS95" i="1" s="1"/>
  <c r="BR328" i="1" l="1"/>
  <c r="BQ328" i="1" l="1"/>
  <c r="BQ95" i="1" s="1"/>
  <c r="BR95" i="1"/>
  <c r="BP329" i="1"/>
  <c r="BT328" i="1" l="1"/>
  <c r="BT95" i="1" s="1"/>
  <c r="BS329" i="1"/>
  <c r="BR329" i="1" l="1"/>
  <c r="BQ329" i="1" s="1"/>
  <c r="BT329" i="1" l="1"/>
  <c r="BP330" i="1"/>
  <c r="BS330" i="1" l="1"/>
  <c r="BR330" i="1" l="1"/>
  <c r="BQ330" i="1" s="1"/>
  <c r="BP331" i="1" l="1"/>
  <c r="BT330" i="1"/>
  <c r="BS331" i="1" l="1"/>
  <c r="BR331" i="1" l="1"/>
  <c r="BQ331" i="1" s="1"/>
  <c r="BT331" i="1" l="1"/>
  <c r="BP332" i="1"/>
  <c r="BS332" i="1" l="1"/>
  <c r="BR332" i="1" l="1"/>
  <c r="BQ332" i="1" s="1"/>
  <c r="BT332" i="1" l="1"/>
  <c r="BP333" i="1"/>
  <c r="BS333" i="1" l="1"/>
  <c r="BR333" i="1" l="1"/>
  <c r="BQ333" i="1" s="1"/>
  <c r="BP334" i="1" l="1"/>
  <c r="BT333" i="1"/>
  <c r="BS334" i="1" l="1"/>
  <c r="BR334" i="1" l="1"/>
  <c r="BQ334" i="1" s="1"/>
  <c r="BP335" i="1" l="1"/>
  <c r="BT334" i="1"/>
  <c r="BS335" i="1" l="1"/>
  <c r="BR335" i="1" l="1"/>
  <c r="BQ335" i="1" s="1"/>
  <c r="BP336" i="1" l="1"/>
  <c r="BT335" i="1"/>
  <c r="BS336" i="1" l="1"/>
  <c r="BR336" i="1" l="1"/>
  <c r="BQ336" i="1" s="1"/>
  <c r="BT336" i="1" l="1"/>
  <c r="BP337" i="1"/>
  <c r="BS337" i="1" l="1"/>
  <c r="BR337" i="1" l="1"/>
  <c r="BQ337" i="1" s="1"/>
  <c r="BT337" i="1" l="1"/>
  <c r="BP338" i="1"/>
  <c r="BS338" i="1" l="1"/>
  <c r="BS96" i="1" s="1"/>
  <c r="BR338" i="1" l="1"/>
  <c r="BQ338" i="1" l="1"/>
  <c r="BQ96" i="1" s="1"/>
  <c r="BR96" i="1"/>
  <c r="BP339" i="1"/>
  <c r="BT338" i="1" l="1"/>
  <c r="BT96" i="1" s="1"/>
  <c r="BS339" i="1"/>
  <c r="BR339" i="1" l="1"/>
  <c r="BQ339" i="1" s="1"/>
  <c r="BP340" i="1" l="1"/>
  <c r="BT339" i="1"/>
  <c r="BS340" i="1" l="1"/>
  <c r="BR340" i="1" l="1"/>
  <c r="BQ340" i="1" s="1"/>
  <c r="BP341" i="1" l="1"/>
  <c r="BT340" i="1"/>
  <c r="BS341" i="1" l="1"/>
  <c r="BR341" i="1" l="1"/>
  <c r="BQ341" i="1" s="1"/>
  <c r="BP342" i="1" l="1"/>
  <c r="BT341" i="1"/>
  <c r="BS342" i="1" l="1"/>
  <c r="BR342" i="1" l="1"/>
  <c r="BQ342" i="1" s="1"/>
  <c r="BP343" i="1" l="1"/>
  <c r="BT342" i="1"/>
  <c r="BS343" i="1" l="1"/>
  <c r="BR343" i="1" l="1"/>
  <c r="BQ343" i="1" s="1"/>
  <c r="BT343" i="1" l="1"/>
  <c r="BP344" i="1"/>
  <c r="BS344" i="1" l="1"/>
  <c r="BR344" i="1" l="1"/>
  <c r="BQ344" i="1" s="1"/>
  <c r="BT344" i="1" l="1"/>
  <c r="BP345" i="1"/>
  <c r="BS345" i="1" l="1"/>
  <c r="BR345" i="1" l="1"/>
  <c r="BQ345" i="1" s="1"/>
  <c r="BT345" i="1" l="1"/>
  <c r="BP346" i="1"/>
  <c r="BS346" i="1" l="1"/>
  <c r="BR346" i="1" l="1"/>
  <c r="BQ346" i="1" s="1"/>
  <c r="BT346" i="1" l="1"/>
  <c r="BP347" i="1"/>
  <c r="BS347" i="1" l="1"/>
  <c r="BR347" i="1" l="1"/>
  <c r="BQ347" i="1" s="1"/>
  <c r="BP348" i="1" l="1"/>
  <c r="BT347" i="1"/>
  <c r="BS348" i="1" l="1"/>
  <c r="BS97" i="1" s="1"/>
  <c r="BR348" i="1" l="1"/>
  <c r="BQ348" i="1" l="1"/>
  <c r="BQ97" i="1" s="1"/>
  <c r="BR97" i="1"/>
  <c r="BP349" i="1"/>
  <c r="BT348" i="1" l="1"/>
  <c r="BT97" i="1" s="1"/>
  <c r="BS349" i="1"/>
  <c r="BR349" i="1" s="1"/>
  <c r="BQ349" i="1" s="1"/>
  <c r="BP350" i="1" l="1"/>
  <c r="BS350" i="1" s="1"/>
  <c r="BT349" i="1"/>
  <c r="BR350" i="1" l="1"/>
  <c r="BQ350" i="1" s="1"/>
  <c r="BT350" i="1" l="1"/>
  <c r="BP351" i="1"/>
  <c r="BS351" i="1" l="1"/>
  <c r="BR351" i="1" s="1"/>
  <c r="BQ351" i="1" s="1"/>
  <c r="BP352" i="1" l="1"/>
  <c r="BT351" i="1"/>
  <c r="BS352" i="1" l="1"/>
  <c r="BR352" i="1" l="1"/>
  <c r="BQ352" i="1" s="1"/>
  <c r="BT352" i="1" l="1"/>
  <c r="BP353" i="1"/>
  <c r="BS353" i="1" l="1"/>
  <c r="BR353" i="1" l="1"/>
  <c r="BQ353" i="1" s="1"/>
  <c r="BT353" i="1" l="1"/>
  <c r="BP354" i="1"/>
  <c r="BS354" i="1" l="1"/>
  <c r="BR354" i="1" l="1"/>
  <c r="BQ354" i="1" s="1"/>
  <c r="BT354" i="1" l="1"/>
  <c r="BP355" i="1"/>
  <c r="BS355" i="1" l="1"/>
  <c r="BR355" i="1" l="1"/>
  <c r="BQ355" i="1" s="1"/>
  <c r="BT355" i="1" l="1"/>
  <c r="BP356" i="1"/>
  <c r="BS356" i="1" l="1"/>
  <c r="BR356" i="1" s="1"/>
  <c r="BQ356" i="1" s="1"/>
  <c r="BP357" i="1" l="1"/>
  <c r="BT356" i="1"/>
  <c r="BS357" i="1" l="1"/>
  <c r="BR357" i="1" s="1"/>
  <c r="BQ357" i="1" s="1"/>
  <c r="BP358" i="1" l="1"/>
  <c r="BS358" i="1" s="1"/>
  <c r="BS98" i="1" s="1"/>
  <c r="BT357" i="1"/>
  <c r="BR358" i="1" l="1"/>
  <c r="BQ358" i="1" l="1"/>
  <c r="BQ98" i="1" s="1"/>
  <c r="BQ104" i="1" s="1"/>
  <c r="BR98" i="1"/>
  <c r="BR104" i="1" s="1"/>
  <c r="BP359" i="1"/>
  <c r="BT358" i="1" l="1"/>
  <c r="BT98" i="1" s="1"/>
  <c r="BS359" i="1"/>
  <c r="BR359" i="1" l="1"/>
  <c r="BQ359" i="1" s="1"/>
  <c r="BP360" i="1" l="1"/>
  <c r="BT359" i="1"/>
  <c r="BS360" i="1" l="1"/>
  <c r="BR360" i="1" l="1"/>
  <c r="BQ360" i="1" s="1"/>
  <c r="BT360" i="1" l="1"/>
  <c r="BP361" i="1"/>
  <c r="BS361" i="1" l="1"/>
  <c r="BR361" i="1" l="1"/>
  <c r="BQ361" i="1" s="1"/>
  <c r="BT361" i="1" l="1"/>
  <c r="BP362" i="1"/>
  <c r="BS362" i="1" l="1"/>
  <c r="BR362" i="1" s="1"/>
  <c r="BQ362" i="1" s="1"/>
  <c r="BT362" i="1" l="1"/>
  <c r="BP363" i="1"/>
  <c r="BS363" i="1" s="1"/>
  <c r="BR363" i="1" l="1"/>
  <c r="BQ363" i="1" s="1"/>
  <c r="BP364" i="1" l="1"/>
  <c r="BT363" i="1"/>
  <c r="BS364" i="1" l="1"/>
  <c r="BR364" i="1" l="1"/>
  <c r="BQ364" i="1" s="1"/>
  <c r="BT364" i="1" l="1"/>
  <c r="BP365" i="1"/>
  <c r="BS365" i="1" l="1"/>
  <c r="BR365" i="1" l="1"/>
  <c r="BQ365" i="1" s="1"/>
  <c r="BP366" i="1" l="1"/>
  <c r="BT365" i="1"/>
  <c r="BS366" i="1" l="1"/>
  <c r="BR366" i="1" l="1"/>
  <c r="BQ366" i="1" s="1"/>
  <c r="BT366" i="1" l="1"/>
  <c r="BP367" i="1"/>
  <c r="BS367" i="1" l="1"/>
  <c r="BR367" i="1" s="1"/>
  <c r="BQ367" i="1" s="1"/>
  <c r="BP368" i="1" l="1"/>
  <c r="BS368" i="1" s="1"/>
  <c r="BS99" i="1" s="1"/>
  <c r="BT367" i="1"/>
  <c r="BR368" i="1" l="1"/>
  <c r="BQ368" i="1" l="1"/>
  <c r="BQ99" i="1" s="1"/>
  <c r="BR99" i="1"/>
  <c r="BP369" i="1"/>
  <c r="BT368" i="1" l="1"/>
  <c r="BT99" i="1" s="1"/>
  <c r="BS369" i="1"/>
  <c r="BR369" i="1" l="1"/>
  <c r="BQ369" i="1" s="1"/>
  <c r="BT369" i="1" l="1"/>
  <c r="BP370" i="1"/>
  <c r="BS370" i="1" l="1"/>
  <c r="BR370" i="1" l="1"/>
  <c r="BQ370" i="1" s="1"/>
  <c r="BP371" i="1" l="1"/>
  <c r="BT370" i="1"/>
  <c r="BS371" i="1" l="1"/>
  <c r="BR371" i="1" l="1"/>
  <c r="BQ371" i="1" s="1"/>
  <c r="BP372" i="1" l="1"/>
  <c r="BT371" i="1"/>
  <c r="BS372" i="1" l="1"/>
  <c r="BR372" i="1" l="1"/>
  <c r="BQ372" i="1" s="1"/>
  <c r="BP373" i="1" l="1"/>
  <c r="BT372" i="1"/>
  <c r="BS373" i="1" l="1"/>
  <c r="BR373" i="1" l="1"/>
  <c r="BQ373" i="1" s="1"/>
  <c r="BP374" i="1" l="1"/>
  <c r="BT373" i="1"/>
  <c r="BS374" i="1" l="1"/>
  <c r="BR374" i="1" l="1"/>
  <c r="BQ374" i="1" s="1"/>
  <c r="BP375" i="1" l="1"/>
  <c r="BT374" i="1"/>
  <c r="BS375" i="1" l="1"/>
  <c r="BR375" i="1" l="1"/>
  <c r="BQ375" i="1" s="1"/>
  <c r="BT375" i="1" l="1"/>
  <c r="BP376" i="1"/>
  <c r="BS376" i="1" l="1"/>
  <c r="BR376" i="1" l="1"/>
  <c r="BQ376" i="1" s="1"/>
  <c r="BP377" i="1" l="1"/>
  <c r="BT376" i="1"/>
  <c r="BS377" i="1" l="1"/>
  <c r="BR377" i="1" l="1"/>
  <c r="BQ377" i="1" s="1"/>
  <c r="BT377" i="1" l="1"/>
  <c r="BP378" i="1"/>
  <c r="BS378" i="1" l="1"/>
  <c r="BR378" i="1" l="1"/>
  <c r="BS100" i="1"/>
  <c r="AX228" i="1"/>
  <c r="AX227" i="1"/>
  <c r="AX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X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X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X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X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Y149" i="1" s="1"/>
  <c r="BC148" i="1"/>
  <c r="BC120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149" i="1"/>
  <c r="AU120" i="1"/>
  <c r="AH129" i="1"/>
  <c r="AI129" i="1" s="1"/>
  <c r="AJ128" i="1"/>
  <c r="AM128" i="1" s="1"/>
  <c r="AM120" i="1"/>
  <c r="Z129" i="1"/>
  <c r="AA129" i="1" s="1"/>
  <c r="AB128" i="1"/>
  <c r="AE128" i="1" s="1"/>
  <c r="AE120" i="1"/>
  <c r="R129" i="1"/>
  <c r="S129" i="1" s="1"/>
  <c r="T128" i="1"/>
  <c r="W128" i="1" s="1"/>
  <c r="W120" i="1"/>
  <c r="J129" i="1"/>
  <c r="K129" i="1" s="1"/>
  <c r="L128" i="1"/>
  <c r="O128" i="1" s="1"/>
  <c r="G120" i="1"/>
  <c r="B129" i="1"/>
  <c r="C129" i="1" s="1"/>
  <c r="O120" i="1"/>
  <c r="D128" i="1"/>
  <c r="G128" i="1" s="1"/>
  <c r="BB149" i="1" l="1"/>
  <c r="BQ378" i="1"/>
  <c r="BQ100" i="1" s="1"/>
  <c r="BQ105" i="1" s="1"/>
  <c r="BQ106" i="1" s="1"/>
  <c r="BR100" i="1"/>
  <c r="BR105" i="1" s="1"/>
  <c r="BR106" i="1" s="1"/>
  <c r="V129" i="1"/>
  <c r="U129" i="1" s="1"/>
  <c r="S130" i="1" s="1"/>
  <c r="V130" i="1" s="1"/>
  <c r="AL129" i="1"/>
  <c r="AD129" i="1"/>
  <c r="N129" i="1"/>
  <c r="F129" i="1"/>
  <c r="E129" i="1" s="1"/>
  <c r="T129" i="1" l="1"/>
  <c r="W129" i="1" s="1"/>
  <c r="BT378" i="1"/>
  <c r="BT100" i="1" s="1"/>
  <c r="BA149" i="1"/>
  <c r="AK129" i="1"/>
  <c r="AC129" i="1"/>
  <c r="U130" i="1"/>
  <c r="M129" i="1"/>
  <c r="D129" i="1"/>
  <c r="G129" i="1" s="1"/>
  <c r="C130" i="1"/>
  <c r="AZ149" i="1" l="1"/>
  <c r="BC149" i="1" s="1"/>
  <c r="AY150" i="1"/>
  <c r="BB150" i="1" s="1"/>
  <c r="AJ129" i="1"/>
  <c r="AM129" i="1" s="1"/>
  <c r="AI130" i="1"/>
  <c r="AA130" i="1"/>
  <c r="AB129" i="1"/>
  <c r="AE129" i="1" s="1"/>
  <c r="T130" i="1"/>
  <c r="W130" i="1" s="1"/>
  <c r="S131" i="1"/>
  <c r="L129" i="1"/>
  <c r="O129" i="1" s="1"/>
  <c r="K130" i="1"/>
  <c r="F130" i="1"/>
  <c r="E130" i="1" s="1"/>
  <c r="AL130" i="1" l="1"/>
  <c r="AD130" i="1"/>
  <c r="V131" i="1"/>
  <c r="N130" i="1"/>
  <c r="D130" i="1"/>
  <c r="G130" i="1" s="1"/>
  <c r="C131" i="1"/>
  <c r="BA150" i="1" l="1"/>
  <c r="AK130" i="1"/>
  <c r="AC130" i="1"/>
  <c r="U131" i="1"/>
  <c r="M130" i="1"/>
  <c r="K131" i="1" s="1"/>
  <c r="F131" i="1"/>
  <c r="E131" i="1" s="1"/>
  <c r="AY151" i="1" l="1"/>
  <c r="BB151" i="1" s="1"/>
  <c r="AZ150" i="1"/>
  <c r="BC150" i="1" s="1"/>
  <c r="AJ130" i="1"/>
  <c r="AM130" i="1" s="1"/>
  <c r="AI131" i="1"/>
  <c r="AA131" i="1"/>
  <c r="AB130" i="1"/>
  <c r="AE130" i="1" s="1"/>
  <c r="T131" i="1"/>
  <c r="W131" i="1" s="1"/>
  <c r="S132" i="1"/>
  <c r="N131" i="1"/>
  <c r="L130" i="1"/>
  <c r="O130" i="1" s="1"/>
  <c r="C132" i="1"/>
  <c r="F132" i="1" s="1"/>
  <c r="D131" i="1"/>
  <c r="G131" i="1" s="1"/>
  <c r="AL131" i="1" l="1"/>
  <c r="AD131" i="1"/>
  <c r="V132" i="1"/>
  <c r="M131" i="1"/>
  <c r="E132" i="1"/>
  <c r="C133" i="1" s="1"/>
  <c r="BA151" i="1" l="1"/>
  <c r="AK131" i="1"/>
  <c r="AC131" i="1"/>
  <c r="U132" i="1"/>
  <c r="K132" i="1"/>
  <c r="L131" i="1"/>
  <c r="O131" i="1" s="1"/>
  <c r="D132" i="1"/>
  <c r="G132" i="1" s="1"/>
  <c r="F133" i="1"/>
  <c r="AY152" i="1" l="1"/>
  <c r="BB152" i="1" s="1"/>
  <c r="AZ151" i="1"/>
  <c r="BC151" i="1" s="1"/>
  <c r="AI132" i="1"/>
  <c r="AJ131" i="1"/>
  <c r="AM131" i="1" s="1"/>
  <c r="AA132" i="1"/>
  <c r="AB131" i="1"/>
  <c r="AE131" i="1" s="1"/>
  <c r="T132" i="1"/>
  <c r="W132" i="1" s="1"/>
  <c r="S133" i="1"/>
  <c r="N132" i="1"/>
  <c r="M132" i="1" s="1"/>
  <c r="E133" i="1"/>
  <c r="AL132" i="1" l="1"/>
  <c r="AD132" i="1"/>
  <c r="V133" i="1"/>
  <c r="L132" i="1"/>
  <c r="O132" i="1" s="1"/>
  <c r="K133" i="1"/>
  <c r="D133" i="1"/>
  <c r="G133" i="1" s="1"/>
  <c r="C134" i="1"/>
  <c r="BA152" i="1" l="1"/>
  <c r="AK132" i="1"/>
  <c r="AC132" i="1"/>
  <c r="U133" i="1"/>
  <c r="N133" i="1"/>
  <c r="F134" i="1"/>
  <c r="AZ152" i="1" l="1"/>
  <c r="BC152" i="1" s="1"/>
  <c r="AY153" i="1"/>
  <c r="BB153" i="1" s="1"/>
  <c r="AJ132" i="1"/>
  <c r="AM132" i="1" s="1"/>
  <c r="AI133" i="1"/>
  <c r="AB132" i="1"/>
  <c r="AE132" i="1" s="1"/>
  <c r="AA133" i="1"/>
  <c r="S134" i="1"/>
  <c r="T133" i="1"/>
  <c r="W133" i="1" s="1"/>
  <c r="M133" i="1"/>
  <c r="E134" i="1"/>
  <c r="AL133" i="1" l="1"/>
  <c r="AD133" i="1"/>
  <c r="V134" i="1"/>
  <c r="K134" i="1"/>
  <c r="L133" i="1"/>
  <c r="O133" i="1" s="1"/>
  <c r="D134" i="1"/>
  <c r="G134" i="1" s="1"/>
  <c r="C135" i="1"/>
  <c r="BA153" i="1" l="1"/>
  <c r="AK133" i="1"/>
  <c r="AC133" i="1"/>
  <c r="U134" i="1"/>
  <c r="N134" i="1"/>
  <c r="F135" i="1"/>
  <c r="AZ153" i="1" l="1"/>
  <c r="BC153" i="1" s="1"/>
  <c r="AY154" i="1"/>
  <c r="BB154" i="1" s="1"/>
  <c r="AI134" i="1"/>
  <c r="AJ133" i="1"/>
  <c r="AM133" i="1" s="1"/>
  <c r="AB133" i="1"/>
  <c r="AE133" i="1" s="1"/>
  <c r="AA134" i="1"/>
  <c r="T134" i="1"/>
  <c r="W134" i="1" s="1"/>
  <c r="S135" i="1"/>
  <c r="M134" i="1"/>
  <c r="E135" i="1"/>
  <c r="AL134" i="1" l="1"/>
  <c r="AD134" i="1"/>
  <c r="V135" i="1"/>
  <c r="K135" i="1"/>
  <c r="L134" i="1"/>
  <c r="O134" i="1" s="1"/>
  <c r="C136" i="1"/>
  <c r="D135" i="1"/>
  <c r="G135" i="1" s="1"/>
  <c r="BA154" i="1" l="1"/>
  <c r="AK134" i="1"/>
  <c r="AC134" i="1"/>
  <c r="U135" i="1"/>
  <c r="N135" i="1"/>
  <c r="F136" i="1"/>
  <c r="AZ154" i="1" l="1"/>
  <c r="BC154" i="1" s="1"/>
  <c r="AY155" i="1"/>
  <c r="BB155" i="1" s="1"/>
  <c r="AI135" i="1"/>
  <c r="AJ134" i="1"/>
  <c r="AM134" i="1" s="1"/>
  <c r="AA135" i="1"/>
  <c r="AB134" i="1"/>
  <c r="AE134" i="1" s="1"/>
  <c r="S136" i="1"/>
  <c r="T135" i="1"/>
  <c r="W135" i="1" s="1"/>
  <c r="M135" i="1"/>
  <c r="E136" i="1"/>
  <c r="AL135" i="1" l="1"/>
  <c r="AD135" i="1"/>
  <c r="V136" i="1"/>
  <c r="L135" i="1"/>
  <c r="O135" i="1" s="1"/>
  <c r="K136" i="1"/>
  <c r="D136" i="1"/>
  <c r="G136" i="1" s="1"/>
  <c r="C137" i="1"/>
  <c r="BA155" i="1" l="1"/>
  <c r="AK135" i="1"/>
  <c r="AC135" i="1"/>
  <c r="U136" i="1"/>
  <c r="N136" i="1"/>
  <c r="M136" i="1" s="1"/>
  <c r="F137" i="1"/>
  <c r="E137" i="1" s="1"/>
  <c r="AY156" i="1" l="1"/>
  <c r="BB156" i="1" s="1"/>
  <c r="AZ155" i="1"/>
  <c r="BC155" i="1" s="1"/>
  <c r="AI136" i="1"/>
  <c r="AJ135" i="1"/>
  <c r="AM135" i="1" s="1"/>
  <c r="AA136" i="1"/>
  <c r="AB135" i="1"/>
  <c r="AE135" i="1" s="1"/>
  <c r="S137" i="1"/>
  <c r="T136" i="1"/>
  <c r="W136" i="1" s="1"/>
  <c r="K137" i="1"/>
  <c r="N137" i="1" s="1"/>
  <c r="L136" i="1"/>
  <c r="O136" i="1" s="1"/>
  <c r="C138" i="1"/>
  <c r="F138" i="1" s="1"/>
  <c r="D137" i="1"/>
  <c r="G137" i="1" s="1"/>
  <c r="AL136" i="1" l="1"/>
  <c r="AD136" i="1"/>
  <c r="V137" i="1"/>
  <c r="M137" i="1"/>
  <c r="E138" i="1"/>
  <c r="BA156" i="1" l="1"/>
  <c r="AK136" i="1"/>
  <c r="AC136" i="1"/>
  <c r="U137" i="1"/>
  <c r="K138" i="1"/>
  <c r="L137" i="1"/>
  <c r="O137" i="1" s="1"/>
  <c r="D138" i="1"/>
  <c r="G138" i="1" s="1"/>
  <c r="C139" i="1"/>
  <c r="AZ156" i="1" l="1"/>
  <c r="BC156" i="1" s="1"/>
  <c r="AY157" i="1"/>
  <c r="BB157" i="1" s="1"/>
  <c r="AJ136" i="1"/>
  <c r="AM136" i="1" s="1"/>
  <c r="AI137" i="1"/>
  <c r="AB136" i="1"/>
  <c r="AE136" i="1" s="1"/>
  <c r="AA137" i="1"/>
  <c r="T137" i="1"/>
  <c r="W137" i="1" s="1"/>
  <c r="S138" i="1"/>
  <c r="N138" i="1"/>
  <c r="F139" i="1"/>
  <c r="AL137" i="1" l="1"/>
  <c r="AD137" i="1"/>
  <c r="V138" i="1"/>
  <c r="M138" i="1"/>
  <c r="E139" i="1"/>
  <c r="BA157" i="1" l="1"/>
  <c r="AK137" i="1"/>
  <c r="AC137" i="1"/>
  <c r="U138" i="1"/>
  <c r="L138" i="1"/>
  <c r="O138" i="1" s="1"/>
  <c r="K139" i="1"/>
  <c r="D139" i="1"/>
  <c r="G139" i="1" s="1"/>
  <c r="C140" i="1"/>
  <c r="AZ157" i="1" l="1"/>
  <c r="BC157" i="1" s="1"/>
  <c r="AY158" i="1"/>
  <c r="BB158" i="1" s="1"/>
  <c r="AI138" i="1"/>
  <c r="AJ137" i="1"/>
  <c r="AM137" i="1" s="1"/>
  <c r="AA138" i="1"/>
  <c r="AB137" i="1"/>
  <c r="AE137" i="1" s="1"/>
  <c r="T138" i="1"/>
  <c r="W138" i="1" s="1"/>
  <c r="S139" i="1"/>
  <c r="N139" i="1"/>
  <c r="M139" i="1" s="1"/>
  <c r="F140" i="1"/>
  <c r="AL138" i="1" l="1"/>
  <c r="AD138" i="1"/>
  <c r="V139" i="1"/>
  <c r="L139" i="1"/>
  <c r="O139" i="1" s="1"/>
  <c r="K140" i="1"/>
  <c r="N140" i="1" s="1"/>
  <c r="E140" i="1"/>
  <c r="BA158" i="1" l="1"/>
  <c r="AK138" i="1"/>
  <c r="AC138" i="1"/>
  <c r="U139" i="1"/>
  <c r="M140" i="1"/>
  <c r="C141" i="1"/>
  <c r="D140" i="1"/>
  <c r="G140" i="1" s="1"/>
  <c r="AY159" i="1" l="1"/>
  <c r="BB159" i="1" s="1"/>
  <c r="AZ158" i="1"/>
  <c r="BC158" i="1" s="1"/>
  <c r="AJ138" i="1"/>
  <c r="AM138" i="1" s="1"/>
  <c r="AI139" i="1"/>
  <c r="AB138" i="1"/>
  <c r="AE138" i="1" s="1"/>
  <c r="AA139" i="1"/>
  <c r="S140" i="1"/>
  <c r="T139" i="1"/>
  <c r="K141" i="1"/>
  <c r="L140" i="1"/>
  <c r="O140" i="1" s="1"/>
  <c r="F141" i="1"/>
  <c r="AL139" i="1" l="1"/>
  <c r="AD139" i="1"/>
  <c r="W139" i="1"/>
  <c r="V140" i="1"/>
  <c r="N141" i="1"/>
  <c r="M141" i="1" s="1"/>
  <c r="E141" i="1"/>
  <c r="BA159" i="1" l="1"/>
  <c r="AK139" i="1"/>
  <c r="AC139" i="1"/>
  <c r="U140" i="1"/>
  <c r="K142" i="1"/>
  <c r="L141" i="1"/>
  <c r="O141" i="1" s="1"/>
  <c r="D141" i="1"/>
  <c r="G141" i="1" s="1"/>
  <c r="C142" i="1"/>
  <c r="AY160" i="1" l="1"/>
  <c r="BB160" i="1" s="1"/>
  <c r="AZ159" i="1"/>
  <c r="BC159" i="1" s="1"/>
  <c r="AI140" i="1"/>
  <c r="AJ139" i="1"/>
  <c r="AA140" i="1"/>
  <c r="AB139" i="1"/>
  <c r="T140" i="1"/>
  <c r="W140" i="1" s="1"/>
  <c r="S141" i="1"/>
  <c r="N142" i="1"/>
  <c r="F142" i="1"/>
  <c r="AM139" i="1" l="1"/>
  <c r="AL140" i="1"/>
  <c r="AE139" i="1"/>
  <c r="AD140" i="1"/>
  <c r="V141" i="1"/>
  <c r="M142" i="1"/>
  <c r="E142" i="1"/>
  <c r="BA160" i="1" l="1"/>
  <c r="AK140" i="1"/>
  <c r="AC140" i="1"/>
  <c r="U141" i="1"/>
  <c r="L142" i="1"/>
  <c r="O142" i="1" s="1"/>
  <c r="K143" i="1"/>
  <c r="C143" i="1"/>
  <c r="D142" i="1"/>
  <c r="G142" i="1" s="1"/>
  <c r="AY161" i="1" l="1"/>
  <c r="BB161" i="1" s="1"/>
  <c r="AZ160" i="1"/>
  <c r="BC160" i="1" s="1"/>
  <c r="AI141" i="1"/>
  <c r="AJ140" i="1"/>
  <c r="AM140" i="1" s="1"/>
  <c r="AA141" i="1"/>
  <c r="AB140" i="1"/>
  <c r="AE140" i="1" s="1"/>
  <c r="T141" i="1"/>
  <c r="W141" i="1" s="1"/>
  <c r="S142" i="1"/>
  <c r="N143" i="1"/>
  <c r="M143" i="1" s="1"/>
  <c r="F143" i="1"/>
  <c r="AL141" i="1" l="1"/>
  <c r="AD141" i="1"/>
  <c r="V142" i="1"/>
  <c r="L143" i="1"/>
  <c r="O143" i="1" s="1"/>
  <c r="K144" i="1"/>
  <c r="N144" i="1" s="1"/>
  <c r="E143" i="1"/>
  <c r="BA161" i="1" l="1"/>
  <c r="AK141" i="1"/>
  <c r="AC141" i="1"/>
  <c r="U142" i="1"/>
  <c r="M144" i="1"/>
  <c r="D143" i="1"/>
  <c r="G143" i="1" s="1"/>
  <c r="C144" i="1"/>
  <c r="AZ161" i="1" l="1"/>
  <c r="BC161" i="1" s="1"/>
  <c r="AY162" i="1"/>
  <c r="BB162" i="1" s="1"/>
  <c r="AJ141" i="1"/>
  <c r="AM141" i="1" s="1"/>
  <c r="AI142" i="1"/>
  <c r="AB141" i="1"/>
  <c r="AE141" i="1" s="1"/>
  <c r="AA142" i="1"/>
  <c r="T142" i="1"/>
  <c r="W142" i="1" s="1"/>
  <c r="S143" i="1"/>
  <c r="K145" i="1"/>
  <c r="L144" i="1"/>
  <c r="O144" i="1" s="1"/>
  <c r="F144" i="1"/>
  <c r="AL142" i="1" l="1"/>
  <c r="AD142" i="1"/>
  <c r="V143" i="1"/>
  <c r="N145" i="1"/>
  <c r="M145" i="1" s="1"/>
  <c r="E144" i="1"/>
  <c r="BA162" i="1" l="1"/>
  <c r="AK142" i="1"/>
  <c r="AC142" i="1"/>
  <c r="U143" i="1"/>
  <c r="K146" i="1"/>
  <c r="N146" i="1" s="1"/>
  <c r="L145" i="1"/>
  <c r="O145" i="1" s="1"/>
  <c r="C145" i="1"/>
  <c r="D144" i="1"/>
  <c r="G144" i="1" s="1"/>
  <c r="AY163" i="1" l="1"/>
  <c r="BB163" i="1" s="1"/>
  <c r="AZ162" i="1"/>
  <c r="BC162" i="1" s="1"/>
  <c r="AI143" i="1"/>
  <c r="AJ142" i="1"/>
  <c r="AM142" i="1" s="1"/>
  <c r="AA143" i="1"/>
  <c r="AB142" i="1"/>
  <c r="AE142" i="1" s="1"/>
  <c r="T143" i="1"/>
  <c r="W143" i="1" s="1"/>
  <c r="S144" i="1"/>
  <c r="M146" i="1"/>
  <c r="L146" i="1" s="1"/>
  <c r="O146" i="1" s="1"/>
  <c r="F145" i="1"/>
  <c r="AL143" i="1" l="1"/>
  <c r="AD143" i="1"/>
  <c r="V144" i="1"/>
  <c r="K147" i="1"/>
  <c r="N147" i="1" s="1"/>
  <c r="E145" i="1"/>
  <c r="BA163" i="1" l="1"/>
  <c r="AK143" i="1"/>
  <c r="AC143" i="1"/>
  <c r="U144" i="1"/>
  <c r="M147" i="1"/>
  <c r="C146" i="1"/>
  <c r="D145" i="1"/>
  <c r="G145" i="1" s="1"/>
  <c r="AY164" i="1" l="1"/>
  <c r="BB164" i="1" s="1"/>
  <c r="AZ163" i="1"/>
  <c r="BC163" i="1" s="1"/>
  <c r="AI144" i="1"/>
  <c r="AJ143" i="1"/>
  <c r="AM143" i="1" s="1"/>
  <c r="AA144" i="1"/>
  <c r="AB143" i="1"/>
  <c r="AE143" i="1" s="1"/>
  <c r="S145" i="1"/>
  <c r="T144" i="1"/>
  <c r="W144" i="1" s="1"/>
  <c r="L147" i="1"/>
  <c r="O147" i="1" s="1"/>
  <c r="K148" i="1"/>
  <c r="F146" i="1"/>
  <c r="AL144" i="1" l="1"/>
  <c r="AD144" i="1"/>
  <c r="V145" i="1"/>
  <c r="N148" i="1"/>
  <c r="M148" i="1" s="1"/>
  <c r="E146" i="1"/>
  <c r="BA164" i="1" l="1"/>
  <c r="AK144" i="1"/>
  <c r="AC144" i="1"/>
  <c r="U145" i="1"/>
  <c r="L148" i="1"/>
  <c r="O148" i="1" s="1"/>
  <c r="K149" i="1"/>
  <c r="D146" i="1"/>
  <c r="G146" i="1" s="1"/>
  <c r="C147" i="1"/>
  <c r="AZ164" i="1" l="1"/>
  <c r="BC164" i="1" s="1"/>
  <c r="AY165" i="1"/>
  <c r="BB165" i="1" s="1"/>
  <c r="AJ144" i="1"/>
  <c r="AM144" i="1" s="1"/>
  <c r="AI145" i="1"/>
  <c r="AB144" i="1"/>
  <c r="AE144" i="1" s="1"/>
  <c r="AA145" i="1"/>
  <c r="T145" i="1"/>
  <c r="W145" i="1" s="1"/>
  <c r="S146" i="1"/>
  <c r="N149" i="1"/>
  <c r="M149" i="1" s="1"/>
  <c r="F147" i="1"/>
  <c r="AL145" i="1" l="1"/>
  <c r="AD145" i="1"/>
  <c r="V146" i="1"/>
  <c r="K150" i="1"/>
  <c r="L149" i="1"/>
  <c r="O149" i="1" s="1"/>
  <c r="E147" i="1"/>
  <c r="BA165" i="1" l="1"/>
  <c r="AK145" i="1"/>
  <c r="AC145" i="1"/>
  <c r="U146" i="1"/>
  <c r="N150" i="1"/>
  <c r="D147" i="1"/>
  <c r="G147" i="1" s="1"/>
  <c r="C148" i="1"/>
  <c r="AZ165" i="1" l="1"/>
  <c r="BC165" i="1" s="1"/>
  <c r="AY166" i="1"/>
  <c r="BB166" i="1" s="1"/>
  <c r="AI146" i="1"/>
  <c r="AJ145" i="1"/>
  <c r="AM145" i="1" s="1"/>
  <c r="AA146" i="1"/>
  <c r="AB145" i="1"/>
  <c r="AE145" i="1" s="1"/>
  <c r="T146" i="1"/>
  <c r="W146" i="1" s="1"/>
  <c r="S147" i="1"/>
  <c r="M150" i="1"/>
  <c r="F148" i="1"/>
  <c r="E148" i="1" s="1"/>
  <c r="AL146" i="1" l="1"/>
  <c r="AD146" i="1"/>
  <c r="V147" i="1"/>
  <c r="K151" i="1"/>
  <c r="L150" i="1"/>
  <c r="O150" i="1" s="1"/>
  <c r="D148" i="1"/>
  <c r="G148" i="1" s="1"/>
  <c r="C149" i="1"/>
  <c r="BA166" i="1" l="1"/>
  <c r="AK146" i="1"/>
  <c r="AC146" i="1"/>
  <c r="U147" i="1"/>
  <c r="N151" i="1"/>
  <c r="F149" i="1"/>
  <c r="E149" i="1" s="1"/>
  <c r="AZ166" i="1" l="1"/>
  <c r="BC166" i="1" s="1"/>
  <c r="AY167" i="1"/>
  <c r="BB167" i="1" s="1"/>
  <c r="AI147" i="1"/>
  <c r="AJ146" i="1"/>
  <c r="AM146" i="1" s="1"/>
  <c r="AA147" i="1"/>
  <c r="AB146" i="1"/>
  <c r="AE146" i="1" s="1"/>
  <c r="T147" i="1"/>
  <c r="W147" i="1" s="1"/>
  <c r="S148" i="1"/>
  <c r="M151" i="1"/>
  <c r="D149" i="1"/>
  <c r="G149" i="1" s="1"/>
  <c r="C150" i="1"/>
  <c r="F150" i="1" s="1"/>
  <c r="AL147" i="1" l="1"/>
  <c r="AD147" i="1"/>
  <c r="V148" i="1"/>
  <c r="K152" i="1"/>
  <c r="L151" i="1"/>
  <c r="O151" i="1" s="1"/>
  <c r="E150" i="1"/>
  <c r="BA167" i="1" l="1"/>
  <c r="AK147" i="1"/>
  <c r="AC147" i="1"/>
  <c r="U148" i="1"/>
  <c r="N152" i="1"/>
  <c r="C151" i="1"/>
  <c r="D150" i="1"/>
  <c r="G150" i="1" s="1"/>
  <c r="AY168" i="1" l="1"/>
  <c r="BB168" i="1" s="1"/>
  <c r="AZ167" i="1"/>
  <c r="BC167" i="1" s="1"/>
  <c r="AI148" i="1"/>
  <c r="AJ147" i="1"/>
  <c r="AM147" i="1" s="1"/>
  <c r="AA148" i="1"/>
  <c r="AB147" i="1"/>
  <c r="AE147" i="1" s="1"/>
  <c r="S149" i="1"/>
  <c r="T148" i="1"/>
  <c r="W148" i="1" s="1"/>
  <c r="M152" i="1"/>
  <c r="F151" i="1"/>
  <c r="AL148" i="1" l="1"/>
  <c r="AD148" i="1"/>
  <c r="V149" i="1"/>
  <c r="K153" i="1"/>
  <c r="L152" i="1"/>
  <c r="O152" i="1" s="1"/>
  <c r="E151" i="1"/>
  <c r="BA168" i="1" l="1"/>
  <c r="AU148" i="1"/>
  <c r="AQ149" i="1"/>
  <c r="AK148" i="1"/>
  <c r="AC148" i="1"/>
  <c r="U149" i="1"/>
  <c r="N153" i="1"/>
  <c r="D151" i="1"/>
  <c r="G151" i="1" s="1"/>
  <c r="C152" i="1"/>
  <c r="AY169" i="1" l="1"/>
  <c r="BB169" i="1" s="1"/>
  <c r="AZ168" i="1"/>
  <c r="BC168" i="1" s="1"/>
  <c r="AT149" i="1"/>
  <c r="AI149" i="1"/>
  <c r="AJ148" i="1"/>
  <c r="AM148" i="1" s="1"/>
  <c r="AA149" i="1"/>
  <c r="AB148" i="1"/>
  <c r="AE148" i="1" s="1"/>
  <c r="S150" i="1"/>
  <c r="T149" i="1"/>
  <c r="W149" i="1" s="1"/>
  <c r="M153" i="1"/>
  <c r="F152" i="1"/>
  <c r="AS149" i="1" l="1"/>
  <c r="AL149" i="1"/>
  <c r="AD149" i="1"/>
  <c r="V150" i="1"/>
  <c r="L153" i="1"/>
  <c r="O153" i="1" s="1"/>
  <c r="K154" i="1"/>
  <c r="E152" i="1"/>
  <c r="BA169" i="1" l="1"/>
  <c r="AR149" i="1"/>
  <c r="AU149" i="1" s="1"/>
  <c r="AQ150" i="1"/>
  <c r="AK149" i="1"/>
  <c r="AC149" i="1"/>
  <c r="U150" i="1"/>
  <c r="N154" i="1"/>
  <c r="C153" i="1"/>
  <c r="D152" i="1"/>
  <c r="G152" i="1" s="1"/>
  <c r="AZ169" i="1" l="1"/>
  <c r="BC169" i="1" s="1"/>
  <c r="AY170" i="1"/>
  <c r="BB170" i="1" s="1"/>
  <c r="AT150" i="1"/>
  <c r="AJ149" i="1"/>
  <c r="AM149" i="1" s="1"/>
  <c r="AI150" i="1"/>
  <c r="AA150" i="1"/>
  <c r="AB149" i="1"/>
  <c r="AE149" i="1" s="1"/>
  <c r="T150" i="1"/>
  <c r="W150" i="1" s="1"/>
  <c r="S151" i="1"/>
  <c r="M154" i="1"/>
  <c r="F153" i="1"/>
  <c r="AS150" i="1" l="1"/>
  <c r="AL150" i="1"/>
  <c r="AD150" i="1"/>
  <c r="V151" i="1"/>
  <c r="L154" i="1"/>
  <c r="O154" i="1" s="1"/>
  <c r="K155" i="1"/>
  <c r="E153" i="1"/>
  <c r="BA170" i="1" l="1"/>
  <c r="AQ151" i="1"/>
  <c r="AR150" i="1"/>
  <c r="AU150" i="1" s="1"/>
  <c r="AK150" i="1"/>
  <c r="AC150" i="1"/>
  <c r="U151" i="1"/>
  <c r="N155" i="1"/>
  <c r="D153" i="1"/>
  <c r="G153" i="1" s="1"/>
  <c r="C154" i="1"/>
  <c r="AY171" i="1" l="1"/>
  <c r="BB171" i="1" s="1"/>
  <c r="AZ170" i="1"/>
  <c r="BC170" i="1" s="1"/>
  <c r="AT151" i="1"/>
  <c r="AJ150" i="1"/>
  <c r="AM150" i="1" s="1"/>
  <c r="AI151" i="1"/>
  <c r="AB150" i="1"/>
  <c r="AE150" i="1" s="1"/>
  <c r="AA151" i="1"/>
  <c r="S152" i="1"/>
  <c r="T151" i="1"/>
  <c r="W151" i="1" s="1"/>
  <c r="M155" i="1"/>
  <c r="F154" i="1"/>
  <c r="AS151" i="1" l="1"/>
  <c r="AL151" i="1"/>
  <c r="AD151" i="1"/>
  <c r="V152" i="1"/>
  <c r="K156" i="1"/>
  <c r="L155" i="1"/>
  <c r="O155" i="1" s="1"/>
  <c r="E154" i="1"/>
  <c r="BA171" i="1" l="1"/>
  <c r="AR151" i="1"/>
  <c r="AU151" i="1" s="1"/>
  <c r="AQ152" i="1"/>
  <c r="AK151" i="1"/>
  <c r="AC151" i="1"/>
  <c r="U152" i="1"/>
  <c r="N156" i="1"/>
  <c r="D154" i="1"/>
  <c r="G154" i="1" s="1"/>
  <c r="C155" i="1"/>
  <c r="AY172" i="1" l="1"/>
  <c r="BB172" i="1" s="1"/>
  <c r="AZ171" i="1"/>
  <c r="BC171" i="1" s="1"/>
  <c r="AT152" i="1"/>
  <c r="AI152" i="1"/>
  <c r="AJ151" i="1"/>
  <c r="AM151" i="1" s="1"/>
  <c r="AA152" i="1"/>
  <c r="AB151" i="1"/>
  <c r="AE151" i="1" s="1"/>
  <c r="S153" i="1"/>
  <c r="T152" i="1"/>
  <c r="W152" i="1" s="1"/>
  <c r="M156" i="1"/>
  <c r="F155" i="1"/>
  <c r="AS152" i="1" l="1"/>
  <c r="AL152" i="1"/>
  <c r="AD152" i="1"/>
  <c r="V153" i="1"/>
  <c r="K157" i="1"/>
  <c r="L156" i="1"/>
  <c r="O156" i="1" s="1"/>
  <c r="E155" i="1"/>
  <c r="BA172" i="1" l="1"/>
  <c r="AQ153" i="1"/>
  <c r="AR152" i="1"/>
  <c r="AU152" i="1" s="1"/>
  <c r="AK152" i="1"/>
  <c r="AC152" i="1"/>
  <c r="U153" i="1"/>
  <c r="N157" i="1"/>
  <c r="M157" i="1" s="1"/>
  <c r="C156" i="1"/>
  <c r="D155" i="1"/>
  <c r="G155" i="1" s="1"/>
  <c r="AZ172" i="1" l="1"/>
  <c r="BC172" i="1" s="1"/>
  <c r="AY173" i="1"/>
  <c r="BB173" i="1" s="1"/>
  <c r="AT153" i="1"/>
  <c r="AJ152" i="1"/>
  <c r="AM152" i="1" s="1"/>
  <c r="AI153" i="1"/>
  <c r="AA153" i="1"/>
  <c r="AB152" i="1"/>
  <c r="AE152" i="1" s="1"/>
  <c r="T153" i="1"/>
  <c r="W153" i="1" s="1"/>
  <c r="S154" i="1"/>
  <c r="L157" i="1"/>
  <c r="O157" i="1" s="1"/>
  <c r="K158" i="1"/>
  <c r="N158" i="1" s="1"/>
  <c r="F156" i="1"/>
  <c r="AS153" i="1" l="1"/>
  <c r="AL153" i="1"/>
  <c r="AD153" i="1"/>
  <c r="V154" i="1"/>
  <c r="M158" i="1"/>
  <c r="E156" i="1"/>
  <c r="BA173" i="1" l="1"/>
  <c r="AR153" i="1"/>
  <c r="AU153" i="1" s="1"/>
  <c r="AQ154" i="1"/>
  <c r="AK153" i="1"/>
  <c r="AC153" i="1"/>
  <c r="U154" i="1"/>
  <c r="K159" i="1"/>
  <c r="L158" i="1"/>
  <c r="O158" i="1" s="1"/>
  <c r="C157" i="1"/>
  <c r="D156" i="1"/>
  <c r="G156" i="1" s="1"/>
  <c r="AZ173" i="1" l="1"/>
  <c r="BC173" i="1" s="1"/>
  <c r="AY174" i="1"/>
  <c r="BB174" i="1" s="1"/>
  <c r="AT154" i="1"/>
  <c r="AJ153" i="1"/>
  <c r="AM153" i="1" s="1"/>
  <c r="AI154" i="1"/>
  <c r="AB153" i="1"/>
  <c r="AE153" i="1" s="1"/>
  <c r="AA154" i="1"/>
  <c r="T154" i="1"/>
  <c r="W154" i="1" s="1"/>
  <c r="S155" i="1"/>
  <c r="N159" i="1"/>
  <c r="F157" i="1"/>
  <c r="AS154" i="1" l="1"/>
  <c r="AL154" i="1"/>
  <c r="AD154" i="1"/>
  <c r="V155" i="1"/>
  <c r="M159" i="1"/>
  <c r="E157" i="1"/>
  <c r="BA174" i="1" l="1"/>
  <c r="AR154" i="1"/>
  <c r="AU154" i="1" s="1"/>
  <c r="AQ155" i="1"/>
  <c r="AK154" i="1"/>
  <c r="AC154" i="1"/>
  <c r="U155" i="1"/>
  <c r="K160" i="1"/>
  <c r="L159" i="1"/>
  <c r="D157" i="1"/>
  <c r="G157" i="1" s="1"/>
  <c r="C158" i="1"/>
  <c r="AZ174" i="1" l="1"/>
  <c r="BC174" i="1" s="1"/>
  <c r="AY175" i="1"/>
  <c r="BB175" i="1" s="1"/>
  <c r="AT155" i="1"/>
  <c r="AI155" i="1"/>
  <c r="AJ154" i="1"/>
  <c r="AM154" i="1" s="1"/>
  <c r="AA155" i="1"/>
  <c r="AB154" i="1"/>
  <c r="AE154" i="1" s="1"/>
  <c r="S156" i="1"/>
  <c r="T155" i="1"/>
  <c r="W155" i="1" s="1"/>
  <c r="O159" i="1"/>
  <c r="N160" i="1"/>
  <c r="F158" i="1"/>
  <c r="BA175" i="1" l="1"/>
  <c r="AS155" i="1"/>
  <c r="AL155" i="1"/>
  <c r="AD155" i="1"/>
  <c r="V156" i="1"/>
  <c r="M160" i="1"/>
  <c r="E158" i="1"/>
  <c r="AY176" i="1" l="1"/>
  <c r="BB176" i="1" s="1"/>
  <c r="AZ175" i="1"/>
  <c r="BC175" i="1" s="1"/>
  <c r="AQ156" i="1"/>
  <c r="AR155" i="1"/>
  <c r="AU155" i="1" s="1"/>
  <c r="AK155" i="1"/>
  <c r="AC155" i="1"/>
  <c r="U156" i="1"/>
  <c r="K161" i="1"/>
  <c r="L160" i="1"/>
  <c r="O160" i="1" s="1"/>
  <c r="D158" i="1"/>
  <c r="G158" i="1" s="1"/>
  <c r="C159" i="1"/>
  <c r="BA176" i="1" l="1"/>
  <c r="AT156" i="1"/>
  <c r="AI156" i="1"/>
  <c r="AJ155" i="1"/>
  <c r="AM155" i="1" s="1"/>
  <c r="AA156" i="1"/>
  <c r="AB155" i="1"/>
  <c r="AE155" i="1" s="1"/>
  <c r="T156" i="1"/>
  <c r="W156" i="1" s="1"/>
  <c r="S157" i="1"/>
  <c r="N161" i="1"/>
  <c r="M161" i="1" s="1"/>
  <c r="F159" i="1"/>
  <c r="AZ176" i="1" l="1"/>
  <c r="BC176" i="1" s="1"/>
  <c r="AY177" i="1"/>
  <c r="BB177" i="1" s="1"/>
  <c r="AS156" i="1"/>
  <c r="AL156" i="1"/>
  <c r="AD156" i="1"/>
  <c r="V157" i="1"/>
  <c r="L161" i="1"/>
  <c r="O161" i="1" s="1"/>
  <c r="K162" i="1"/>
  <c r="E159" i="1"/>
  <c r="AR156" i="1" l="1"/>
  <c r="AU156" i="1" s="1"/>
  <c r="AQ157" i="1"/>
  <c r="AK156" i="1"/>
  <c r="AC156" i="1"/>
  <c r="U157" i="1"/>
  <c r="N162" i="1"/>
  <c r="M162" i="1" s="1"/>
  <c r="C160" i="1"/>
  <c r="D159" i="1"/>
  <c r="BA177" i="1" l="1"/>
  <c r="AT157" i="1"/>
  <c r="AI157" i="1"/>
  <c r="AJ156" i="1"/>
  <c r="AM156" i="1" s="1"/>
  <c r="AB156" i="1"/>
  <c r="AE156" i="1" s="1"/>
  <c r="AA157" i="1"/>
  <c r="S158" i="1"/>
  <c r="T157" i="1"/>
  <c r="W157" i="1" s="1"/>
  <c r="L162" i="1"/>
  <c r="O162" i="1" s="1"/>
  <c r="K163" i="1"/>
  <c r="F160" i="1"/>
  <c r="G159" i="1"/>
  <c r="AZ177" i="1" l="1"/>
  <c r="BC177" i="1" s="1"/>
  <c r="AY178" i="1"/>
  <c r="BB178" i="1" s="1"/>
  <c r="BB80" i="1" s="1"/>
  <c r="AS157" i="1"/>
  <c r="AL157" i="1"/>
  <c r="AD157" i="1"/>
  <c r="V158" i="1"/>
  <c r="N163" i="1"/>
  <c r="E160" i="1"/>
  <c r="BA178" i="1" l="1"/>
  <c r="BA80" i="1" s="1"/>
  <c r="AR157" i="1"/>
  <c r="AU157" i="1" s="1"/>
  <c r="AQ158" i="1"/>
  <c r="AK157" i="1"/>
  <c r="AC157" i="1"/>
  <c r="U158" i="1"/>
  <c r="M163" i="1"/>
  <c r="C161" i="1"/>
  <c r="D160" i="1"/>
  <c r="G160" i="1" s="1"/>
  <c r="AY179" i="1" l="1"/>
  <c r="BB179" i="1" s="1"/>
  <c r="AZ178" i="1"/>
  <c r="AT158" i="1"/>
  <c r="AI158" i="1"/>
  <c r="AJ157" i="1"/>
  <c r="AM157" i="1" s="1"/>
  <c r="AA158" i="1"/>
  <c r="AB157" i="1"/>
  <c r="AE157" i="1" s="1"/>
  <c r="T158" i="1"/>
  <c r="W158" i="1" s="1"/>
  <c r="S159" i="1"/>
  <c r="K164" i="1"/>
  <c r="L163" i="1"/>
  <c r="O163" i="1" s="1"/>
  <c r="F161" i="1"/>
  <c r="E161" i="1" s="1"/>
  <c r="BC178" i="1" l="1"/>
  <c r="BC80" i="1" s="1"/>
  <c r="AZ80" i="1"/>
  <c r="BA179" i="1"/>
  <c r="AS158" i="1"/>
  <c r="AL158" i="1"/>
  <c r="AD158" i="1"/>
  <c r="V159" i="1"/>
  <c r="N164" i="1"/>
  <c r="D161" i="1"/>
  <c r="G161" i="1" s="1"/>
  <c r="C162" i="1"/>
  <c r="AY180" i="1" l="1"/>
  <c r="BB180" i="1" s="1"/>
  <c r="AZ179" i="1"/>
  <c r="BC179" i="1" s="1"/>
  <c r="AR158" i="1"/>
  <c r="AU158" i="1" s="1"/>
  <c r="AQ159" i="1"/>
  <c r="AK158" i="1"/>
  <c r="AC158" i="1"/>
  <c r="U159" i="1"/>
  <c r="M164" i="1"/>
  <c r="F162" i="1"/>
  <c r="E162" i="1" s="1"/>
  <c r="AT159" i="1" l="1"/>
  <c r="AJ158" i="1"/>
  <c r="AM158" i="1" s="1"/>
  <c r="AI159" i="1"/>
  <c r="AB158" i="1"/>
  <c r="AE158" i="1" s="1"/>
  <c r="AA159" i="1"/>
  <c r="S160" i="1"/>
  <c r="T159" i="1"/>
  <c r="W159" i="1" s="1"/>
  <c r="L164" i="1"/>
  <c r="O164" i="1" s="1"/>
  <c r="K165" i="1"/>
  <c r="D162" i="1"/>
  <c r="G162" i="1" s="1"/>
  <c r="C163" i="1"/>
  <c r="BA180" i="1" l="1"/>
  <c r="AS159" i="1"/>
  <c r="AL159" i="1"/>
  <c r="AD159" i="1"/>
  <c r="V160" i="1"/>
  <c r="N165" i="1"/>
  <c r="F163" i="1"/>
  <c r="AY181" i="1" l="1"/>
  <c r="BB181" i="1" s="1"/>
  <c r="AZ180" i="1"/>
  <c r="BC180" i="1" s="1"/>
  <c r="AR159" i="1"/>
  <c r="AU159" i="1" s="1"/>
  <c r="AQ160" i="1"/>
  <c r="AK159" i="1"/>
  <c r="AC159" i="1"/>
  <c r="U160" i="1"/>
  <c r="M165" i="1"/>
  <c r="E163" i="1"/>
  <c r="AT160" i="1" l="1"/>
  <c r="AI160" i="1"/>
  <c r="AJ159" i="1"/>
  <c r="AM159" i="1" s="1"/>
  <c r="AA160" i="1"/>
  <c r="AB159" i="1"/>
  <c r="AE159" i="1" s="1"/>
  <c r="S161" i="1"/>
  <c r="T160" i="1"/>
  <c r="W160" i="1" s="1"/>
  <c r="L165" i="1"/>
  <c r="O165" i="1" s="1"/>
  <c r="K166" i="1"/>
  <c r="C164" i="1"/>
  <c r="D163" i="1"/>
  <c r="G163" i="1" s="1"/>
  <c r="BA181" i="1" l="1"/>
  <c r="AS160" i="1"/>
  <c r="AL160" i="1"/>
  <c r="AD160" i="1"/>
  <c r="V161" i="1"/>
  <c r="N166" i="1"/>
  <c r="F164" i="1"/>
  <c r="E164" i="1" s="1"/>
  <c r="AZ181" i="1" l="1"/>
  <c r="BC181" i="1" s="1"/>
  <c r="AY182" i="1"/>
  <c r="BB182" i="1" s="1"/>
  <c r="AQ161" i="1"/>
  <c r="AR160" i="1"/>
  <c r="AU160" i="1" s="1"/>
  <c r="AK160" i="1"/>
  <c r="AC160" i="1"/>
  <c r="U161" i="1"/>
  <c r="M166" i="1"/>
  <c r="C165" i="1"/>
  <c r="D164" i="1"/>
  <c r="G164" i="1" s="1"/>
  <c r="AT161" i="1" l="1"/>
  <c r="AI161" i="1"/>
  <c r="AJ160" i="1"/>
  <c r="AM160" i="1" s="1"/>
  <c r="AA161" i="1"/>
  <c r="AB160" i="1"/>
  <c r="AE160" i="1" s="1"/>
  <c r="T161" i="1"/>
  <c r="W161" i="1" s="1"/>
  <c r="S162" i="1"/>
  <c r="K167" i="1"/>
  <c r="L166" i="1"/>
  <c r="O166" i="1" s="1"/>
  <c r="F165" i="1"/>
  <c r="BA182" i="1" l="1"/>
  <c r="AS161" i="1"/>
  <c r="AL161" i="1"/>
  <c r="AD161" i="1"/>
  <c r="V162" i="1"/>
  <c r="N167" i="1"/>
  <c r="M167" i="1" s="1"/>
  <c r="E165" i="1"/>
  <c r="AZ182" i="1" l="1"/>
  <c r="BC182" i="1" s="1"/>
  <c r="AY183" i="1"/>
  <c r="BB183" i="1" s="1"/>
  <c r="AR161" i="1"/>
  <c r="AU161" i="1" s="1"/>
  <c r="AQ162" i="1"/>
  <c r="AK161" i="1"/>
  <c r="AC161" i="1"/>
  <c r="U162" i="1"/>
  <c r="K168" i="1"/>
  <c r="L167" i="1"/>
  <c r="O167" i="1" s="1"/>
  <c r="D165" i="1"/>
  <c r="G165" i="1" s="1"/>
  <c r="C166" i="1"/>
  <c r="AT162" i="1" l="1"/>
  <c r="AJ161" i="1"/>
  <c r="AM161" i="1" s="1"/>
  <c r="AI162" i="1"/>
  <c r="AA162" i="1"/>
  <c r="AB161" i="1"/>
  <c r="AE161" i="1" s="1"/>
  <c r="T162" i="1"/>
  <c r="W162" i="1" s="1"/>
  <c r="S163" i="1"/>
  <c r="N168" i="1"/>
  <c r="M168" i="1" s="1"/>
  <c r="F166" i="1"/>
  <c r="BA183" i="1" l="1"/>
  <c r="AS162" i="1"/>
  <c r="AL162" i="1"/>
  <c r="AD162" i="1"/>
  <c r="V163" i="1"/>
  <c r="L168" i="1"/>
  <c r="O168" i="1" s="1"/>
  <c r="K169" i="1"/>
  <c r="N169" i="1" s="1"/>
  <c r="E166" i="1"/>
  <c r="AY184" i="1" l="1"/>
  <c r="BB184" i="1" s="1"/>
  <c r="AZ183" i="1"/>
  <c r="BC183" i="1" s="1"/>
  <c r="AQ163" i="1"/>
  <c r="AR162" i="1"/>
  <c r="AU162" i="1" s="1"/>
  <c r="AK162" i="1"/>
  <c r="AC162" i="1"/>
  <c r="U163" i="1"/>
  <c r="M169" i="1"/>
  <c r="D166" i="1"/>
  <c r="G166" i="1" s="1"/>
  <c r="C167" i="1"/>
  <c r="AT163" i="1" l="1"/>
  <c r="AJ162" i="1"/>
  <c r="AM162" i="1" s="1"/>
  <c r="AI163" i="1"/>
  <c r="AB162" i="1"/>
  <c r="AE162" i="1" s="1"/>
  <c r="AA163" i="1"/>
  <c r="T163" i="1"/>
  <c r="W163" i="1" s="1"/>
  <c r="S164" i="1"/>
  <c r="L169" i="1"/>
  <c r="O169" i="1" s="1"/>
  <c r="K170" i="1"/>
  <c r="F167" i="1"/>
  <c r="BA184" i="1" l="1"/>
  <c r="AS163" i="1"/>
  <c r="AL163" i="1"/>
  <c r="AD163" i="1"/>
  <c r="V164" i="1"/>
  <c r="N170" i="1"/>
  <c r="E167" i="1"/>
  <c r="AZ184" i="1" l="1"/>
  <c r="BC184" i="1" s="1"/>
  <c r="AY185" i="1"/>
  <c r="BB185" i="1" s="1"/>
  <c r="AQ164" i="1"/>
  <c r="AR163" i="1"/>
  <c r="AU163" i="1" s="1"/>
  <c r="AK163" i="1"/>
  <c r="AC163" i="1"/>
  <c r="U164" i="1"/>
  <c r="M170" i="1"/>
  <c r="C168" i="1"/>
  <c r="D167" i="1"/>
  <c r="G167" i="1" s="1"/>
  <c r="AT164" i="1" l="1"/>
  <c r="AI164" i="1"/>
  <c r="AJ163" i="1"/>
  <c r="AM163" i="1" s="1"/>
  <c r="AA164" i="1"/>
  <c r="AB163" i="1"/>
  <c r="AE163" i="1" s="1"/>
  <c r="S165" i="1"/>
  <c r="T164" i="1"/>
  <c r="W164" i="1" s="1"/>
  <c r="K171" i="1"/>
  <c r="L170" i="1"/>
  <c r="O170" i="1" s="1"/>
  <c r="F168" i="1"/>
  <c r="E168" i="1" s="1"/>
  <c r="BA185" i="1" l="1"/>
  <c r="AS164" i="1"/>
  <c r="AL164" i="1"/>
  <c r="AD164" i="1"/>
  <c r="V165" i="1"/>
  <c r="N171" i="1"/>
  <c r="M171" i="1" s="1"/>
  <c r="D168" i="1"/>
  <c r="G168" i="1" s="1"/>
  <c r="C169" i="1"/>
  <c r="AZ185" i="1" l="1"/>
  <c r="BC185" i="1" s="1"/>
  <c r="AY186" i="1"/>
  <c r="BB186" i="1" s="1"/>
  <c r="AR164" i="1"/>
  <c r="AU164" i="1" s="1"/>
  <c r="AQ165" i="1"/>
  <c r="AK164" i="1"/>
  <c r="AC164" i="1"/>
  <c r="U165" i="1"/>
  <c r="L171" i="1"/>
  <c r="O171" i="1" s="1"/>
  <c r="K172" i="1"/>
  <c r="F169" i="1"/>
  <c r="AT165" i="1" l="1"/>
  <c r="AJ164" i="1"/>
  <c r="AM164" i="1" s="1"/>
  <c r="AI165" i="1"/>
  <c r="AB164" i="1"/>
  <c r="AE164" i="1" s="1"/>
  <c r="AA165" i="1"/>
  <c r="S166" i="1"/>
  <c r="T165" i="1"/>
  <c r="W165" i="1" s="1"/>
  <c r="N172" i="1"/>
  <c r="M172" i="1" s="1"/>
  <c r="E169" i="1"/>
  <c r="BA186" i="1" l="1"/>
  <c r="AS165" i="1"/>
  <c r="AL165" i="1"/>
  <c r="AD165" i="1"/>
  <c r="V166" i="1"/>
  <c r="L172" i="1"/>
  <c r="O172" i="1" s="1"/>
  <c r="K173" i="1"/>
  <c r="N173" i="1" s="1"/>
  <c r="D169" i="1"/>
  <c r="G169" i="1" s="1"/>
  <c r="C170" i="1"/>
  <c r="AZ186" i="1" l="1"/>
  <c r="BC186" i="1" s="1"/>
  <c r="AY187" i="1"/>
  <c r="BB187" i="1" s="1"/>
  <c r="AR165" i="1"/>
  <c r="AU165" i="1" s="1"/>
  <c r="AQ166" i="1"/>
  <c r="AK165" i="1"/>
  <c r="AC165" i="1"/>
  <c r="U166" i="1"/>
  <c r="M173" i="1"/>
  <c r="F170" i="1"/>
  <c r="E170" i="1" s="1"/>
  <c r="AT166" i="1" l="1"/>
  <c r="AI166" i="1"/>
  <c r="AJ165" i="1"/>
  <c r="AM165" i="1" s="1"/>
  <c r="AB165" i="1"/>
  <c r="AE165" i="1" s="1"/>
  <c r="AA166" i="1"/>
  <c r="T166" i="1"/>
  <c r="W166" i="1" s="1"/>
  <c r="S167" i="1"/>
  <c r="K174" i="1"/>
  <c r="L173" i="1"/>
  <c r="O173" i="1" s="1"/>
  <c r="D170" i="1"/>
  <c r="G170" i="1" s="1"/>
  <c r="C171" i="1"/>
  <c r="F171" i="1" s="1"/>
  <c r="BA187" i="1" l="1"/>
  <c r="AS166" i="1"/>
  <c r="AL166" i="1"/>
  <c r="AD166" i="1"/>
  <c r="V167" i="1"/>
  <c r="N174" i="1"/>
  <c r="E171" i="1"/>
  <c r="AY188" i="1" l="1"/>
  <c r="BB188" i="1" s="1"/>
  <c r="BB81" i="1" s="1"/>
  <c r="AZ187" i="1"/>
  <c r="BC187" i="1" s="1"/>
  <c r="AQ167" i="1"/>
  <c r="AR166" i="1"/>
  <c r="AU166" i="1" s="1"/>
  <c r="AK166" i="1"/>
  <c r="AC166" i="1"/>
  <c r="U167" i="1"/>
  <c r="M174" i="1"/>
  <c r="C172" i="1"/>
  <c r="D171" i="1"/>
  <c r="G171" i="1" s="1"/>
  <c r="AT167" i="1" l="1"/>
  <c r="AI167" i="1"/>
  <c r="AJ166" i="1"/>
  <c r="AM166" i="1" s="1"/>
  <c r="AA167" i="1"/>
  <c r="AB166" i="1"/>
  <c r="AE166" i="1" s="1"/>
  <c r="T167" i="1"/>
  <c r="W167" i="1" s="1"/>
  <c r="S168" i="1"/>
  <c r="L174" i="1"/>
  <c r="O174" i="1" s="1"/>
  <c r="K175" i="1"/>
  <c r="F172" i="1"/>
  <c r="BA188" i="1" l="1"/>
  <c r="BA81" i="1" s="1"/>
  <c r="AS167" i="1"/>
  <c r="AL167" i="1"/>
  <c r="AD167" i="1"/>
  <c r="V168" i="1"/>
  <c r="N175" i="1"/>
  <c r="E172" i="1"/>
  <c r="AZ188" i="1" l="1"/>
  <c r="AY189" i="1"/>
  <c r="BB189" i="1" s="1"/>
  <c r="AQ168" i="1"/>
  <c r="AR167" i="1"/>
  <c r="AU167" i="1" s="1"/>
  <c r="AK167" i="1"/>
  <c r="AC167" i="1"/>
  <c r="U168" i="1"/>
  <c r="M175" i="1"/>
  <c r="D172" i="1"/>
  <c r="G172" i="1" s="1"/>
  <c r="C173" i="1"/>
  <c r="BC188" i="1" l="1"/>
  <c r="BC81" i="1" s="1"/>
  <c r="AZ81" i="1"/>
  <c r="AT168" i="1"/>
  <c r="AI168" i="1"/>
  <c r="AJ167" i="1"/>
  <c r="AM167" i="1" s="1"/>
  <c r="AA168" i="1"/>
  <c r="AB167" i="1"/>
  <c r="AE167" i="1" s="1"/>
  <c r="S169" i="1"/>
  <c r="T168" i="1"/>
  <c r="W168" i="1" s="1"/>
  <c r="K176" i="1"/>
  <c r="L175" i="1"/>
  <c r="O175" i="1" s="1"/>
  <c r="F173" i="1"/>
  <c r="BA189" i="1" l="1"/>
  <c r="AS168" i="1"/>
  <c r="AL168" i="1"/>
  <c r="AD168" i="1"/>
  <c r="V169" i="1"/>
  <c r="N176" i="1"/>
  <c r="E173" i="1"/>
  <c r="AZ189" i="1" l="1"/>
  <c r="BC189" i="1" s="1"/>
  <c r="AY190" i="1"/>
  <c r="BB190" i="1" s="1"/>
  <c r="AR168" i="1"/>
  <c r="AU168" i="1" s="1"/>
  <c r="AQ169" i="1"/>
  <c r="AK168" i="1"/>
  <c r="AC168" i="1"/>
  <c r="U169" i="1"/>
  <c r="M176" i="1"/>
  <c r="C174" i="1"/>
  <c r="D173" i="1"/>
  <c r="G173" i="1" s="1"/>
  <c r="AT169" i="1" l="1"/>
  <c r="AI169" i="1"/>
  <c r="AJ168" i="1"/>
  <c r="AM168" i="1" s="1"/>
  <c r="AA169" i="1"/>
  <c r="AB168" i="1"/>
  <c r="AE168" i="1" s="1"/>
  <c r="T169" i="1"/>
  <c r="W169" i="1" s="1"/>
  <c r="S170" i="1"/>
  <c r="L176" i="1"/>
  <c r="O176" i="1" s="1"/>
  <c r="K177" i="1"/>
  <c r="F174" i="1"/>
  <c r="BA190" i="1" l="1"/>
  <c r="AS169" i="1"/>
  <c r="AL169" i="1"/>
  <c r="AD169" i="1"/>
  <c r="V170" i="1"/>
  <c r="N177" i="1"/>
  <c r="E174" i="1"/>
  <c r="AY191" i="1" l="1"/>
  <c r="BB191" i="1" s="1"/>
  <c r="AZ190" i="1"/>
  <c r="BC190" i="1" s="1"/>
  <c r="AR169" i="1"/>
  <c r="AU169" i="1" s="1"/>
  <c r="AQ170" i="1"/>
  <c r="AK169" i="1"/>
  <c r="AC169" i="1"/>
  <c r="U170" i="1"/>
  <c r="M177" i="1"/>
  <c r="D174" i="1"/>
  <c r="G174" i="1" s="1"/>
  <c r="C175" i="1"/>
  <c r="AT170" i="1" l="1"/>
  <c r="AI170" i="1"/>
  <c r="AJ169" i="1"/>
  <c r="AM169" i="1" s="1"/>
  <c r="AA170" i="1"/>
  <c r="AB169" i="1"/>
  <c r="AE169" i="1" s="1"/>
  <c r="T170" i="1"/>
  <c r="W170" i="1" s="1"/>
  <c r="S171" i="1"/>
  <c r="K178" i="1"/>
  <c r="L177" i="1"/>
  <c r="O177" i="1" s="1"/>
  <c r="F175" i="1"/>
  <c r="E175" i="1" s="1"/>
  <c r="BA191" i="1" l="1"/>
  <c r="AS170" i="1"/>
  <c r="AL170" i="1"/>
  <c r="AD170" i="1"/>
  <c r="V171" i="1"/>
  <c r="N178" i="1"/>
  <c r="C176" i="1"/>
  <c r="D175" i="1"/>
  <c r="G175" i="1" s="1"/>
  <c r="M178" i="1" l="1"/>
  <c r="M80" i="1" s="1"/>
  <c r="N80" i="1"/>
  <c r="AY192" i="1"/>
  <c r="BB192" i="1" s="1"/>
  <c r="AZ191" i="1"/>
  <c r="BC191" i="1" s="1"/>
  <c r="AR170" i="1"/>
  <c r="AU170" i="1" s="1"/>
  <c r="AQ171" i="1"/>
  <c r="AK170" i="1"/>
  <c r="AC170" i="1"/>
  <c r="U171" i="1"/>
  <c r="F176" i="1"/>
  <c r="E176" i="1" s="1"/>
  <c r="L178" i="1" l="1"/>
  <c r="O178" i="1" s="1"/>
  <c r="O80" i="1" s="1"/>
  <c r="K179" i="1"/>
  <c r="N179" i="1" s="1"/>
  <c r="M179" i="1" s="1"/>
  <c r="AT171" i="1"/>
  <c r="AJ170" i="1"/>
  <c r="AM170" i="1" s="1"/>
  <c r="AI171" i="1"/>
  <c r="AB170" i="1"/>
  <c r="AE170" i="1" s="1"/>
  <c r="AA171" i="1"/>
  <c r="S172" i="1"/>
  <c r="T171" i="1"/>
  <c r="W171" i="1" s="1"/>
  <c r="D176" i="1"/>
  <c r="G176" i="1" s="1"/>
  <c r="C177" i="1"/>
  <c r="F177" i="1" s="1"/>
  <c r="L80" i="1" l="1"/>
  <c r="BA192" i="1"/>
  <c r="AS171" i="1"/>
  <c r="AL171" i="1"/>
  <c r="AD171" i="1"/>
  <c r="V172" i="1"/>
  <c r="L179" i="1"/>
  <c r="O179" i="1" s="1"/>
  <c r="K180" i="1"/>
  <c r="N180" i="1" s="1"/>
  <c r="E177" i="1"/>
  <c r="AY193" i="1" l="1"/>
  <c r="BB193" i="1" s="1"/>
  <c r="AZ192" i="1"/>
  <c r="BC192" i="1" s="1"/>
  <c r="AR171" i="1"/>
  <c r="AU171" i="1" s="1"/>
  <c r="AQ172" i="1"/>
  <c r="AK171" i="1"/>
  <c r="AC171" i="1"/>
  <c r="U172" i="1"/>
  <c r="M180" i="1"/>
  <c r="D177" i="1"/>
  <c r="G177" i="1" s="1"/>
  <c r="C178" i="1"/>
  <c r="BA193" i="1" l="1"/>
  <c r="AT172" i="1"/>
  <c r="AI172" i="1"/>
  <c r="AJ171" i="1"/>
  <c r="AM171" i="1" s="1"/>
  <c r="AA172" i="1"/>
  <c r="AB171" i="1"/>
  <c r="AE171" i="1" s="1"/>
  <c r="T172" i="1"/>
  <c r="W172" i="1" s="1"/>
  <c r="S173" i="1"/>
  <c r="K181" i="1"/>
  <c r="L180" i="1"/>
  <c r="O180" i="1" s="1"/>
  <c r="F178" i="1"/>
  <c r="E178" i="1" l="1"/>
  <c r="E80" i="1" s="1"/>
  <c r="F80" i="1"/>
  <c r="AZ193" i="1"/>
  <c r="BC193" i="1" s="1"/>
  <c r="AY194" i="1"/>
  <c r="BB194" i="1" s="1"/>
  <c r="AS172" i="1"/>
  <c r="AL172" i="1"/>
  <c r="AD172" i="1"/>
  <c r="V173" i="1"/>
  <c r="N181" i="1"/>
  <c r="D178" i="1" l="1"/>
  <c r="G178" i="1" s="1"/>
  <c r="G80" i="1" s="1"/>
  <c r="C179" i="1"/>
  <c r="F179" i="1" s="1"/>
  <c r="AR172" i="1"/>
  <c r="AU172" i="1" s="1"/>
  <c r="AQ173" i="1"/>
  <c r="AK172" i="1"/>
  <c r="AC172" i="1"/>
  <c r="U173" i="1"/>
  <c r="M181" i="1"/>
  <c r="D80" i="1" l="1"/>
  <c r="E179" i="1"/>
  <c r="D179" i="1" s="1"/>
  <c r="G179" i="1" s="1"/>
  <c r="BA194" i="1"/>
  <c r="AT173" i="1"/>
  <c r="AI173" i="1"/>
  <c r="AJ172" i="1"/>
  <c r="AM172" i="1" s="1"/>
  <c r="AA173" i="1"/>
  <c r="AB172" i="1"/>
  <c r="AE172" i="1" s="1"/>
  <c r="S174" i="1"/>
  <c r="T173" i="1"/>
  <c r="W173" i="1" s="1"/>
  <c r="L181" i="1"/>
  <c r="O181" i="1" s="1"/>
  <c r="K182" i="1"/>
  <c r="C180" i="1" l="1"/>
  <c r="F180" i="1" s="1"/>
  <c r="E180" i="1" s="1"/>
  <c r="AY195" i="1"/>
  <c r="BB195" i="1" s="1"/>
  <c r="AZ194" i="1"/>
  <c r="BC194" i="1" s="1"/>
  <c r="AS173" i="1"/>
  <c r="AL173" i="1"/>
  <c r="AD173" i="1"/>
  <c r="V174" i="1"/>
  <c r="N182" i="1"/>
  <c r="AR173" i="1" l="1"/>
  <c r="AU173" i="1" s="1"/>
  <c r="AQ174" i="1"/>
  <c r="AK173" i="1"/>
  <c r="AC173" i="1"/>
  <c r="U174" i="1"/>
  <c r="M182" i="1"/>
  <c r="C181" i="1"/>
  <c r="D180" i="1"/>
  <c r="G180" i="1" s="1"/>
  <c r="BA195" i="1" l="1"/>
  <c r="AT174" i="1"/>
  <c r="AJ173" i="1"/>
  <c r="AM173" i="1" s="1"/>
  <c r="AI174" i="1"/>
  <c r="AB173" i="1"/>
  <c r="AE173" i="1" s="1"/>
  <c r="AA174" i="1"/>
  <c r="T174" i="1"/>
  <c r="W174" i="1" s="1"/>
  <c r="S175" i="1"/>
  <c r="L182" i="1"/>
  <c r="O182" i="1" s="1"/>
  <c r="K183" i="1"/>
  <c r="F181" i="1"/>
  <c r="E181" i="1" s="1"/>
  <c r="AY196" i="1" l="1"/>
  <c r="BB196" i="1" s="1"/>
  <c r="AZ195" i="1"/>
  <c r="BC195" i="1" s="1"/>
  <c r="AS174" i="1"/>
  <c r="AL174" i="1"/>
  <c r="AD174" i="1"/>
  <c r="V175" i="1"/>
  <c r="N183" i="1"/>
  <c r="C182" i="1"/>
  <c r="D181" i="1"/>
  <c r="G181" i="1" s="1"/>
  <c r="AR174" i="1" l="1"/>
  <c r="AU174" i="1" s="1"/>
  <c r="AQ175" i="1"/>
  <c r="AK174" i="1"/>
  <c r="AC174" i="1"/>
  <c r="U175" i="1"/>
  <c r="M183" i="1"/>
  <c r="F182" i="1"/>
  <c r="E182" i="1" s="1"/>
  <c r="BA196" i="1" l="1"/>
  <c r="AT175" i="1"/>
  <c r="AI175" i="1"/>
  <c r="AJ174" i="1"/>
  <c r="AM174" i="1" s="1"/>
  <c r="AA175" i="1"/>
  <c r="AB174" i="1"/>
  <c r="AE174" i="1" s="1"/>
  <c r="S176" i="1"/>
  <c r="T175" i="1"/>
  <c r="W175" i="1" s="1"/>
  <c r="K184" i="1"/>
  <c r="L183" i="1"/>
  <c r="O183" i="1" s="1"/>
  <c r="D182" i="1"/>
  <c r="G182" i="1" s="1"/>
  <c r="C183" i="1"/>
  <c r="F183" i="1" s="1"/>
  <c r="AZ196" i="1" l="1"/>
  <c r="BC196" i="1" s="1"/>
  <c r="AY197" i="1"/>
  <c r="BB197" i="1" s="1"/>
  <c r="AS175" i="1"/>
  <c r="AL175" i="1"/>
  <c r="AD175" i="1"/>
  <c r="V176" i="1"/>
  <c r="N184" i="1"/>
  <c r="M184" i="1" s="1"/>
  <c r="E183" i="1"/>
  <c r="AQ176" i="1" l="1"/>
  <c r="AR175" i="1"/>
  <c r="AU175" i="1" s="1"/>
  <c r="AK175" i="1"/>
  <c r="AC175" i="1"/>
  <c r="U176" i="1"/>
  <c r="K185" i="1"/>
  <c r="L184" i="1"/>
  <c r="O184" i="1" s="1"/>
  <c r="C184" i="1"/>
  <c r="D183" i="1"/>
  <c r="G183" i="1" s="1"/>
  <c r="BA197" i="1" l="1"/>
  <c r="AT176" i="1"/>
  <c r="AI176" i="1"/>
  <c r="AJ175" i="1"/>
  <c r="AM175" i="1" s="1"/>
  <c r="AA176" i="1"/>
  <c r="AB175" i="1"/>
  <c r="AE175" i="1" s="1"/>
  <c r="T176" i="1"/>
  <c r="W176" i="1" s="1"/>
  <c r="S177" i="1"/>
  <c r="N185" i="1"/>
  <c r="F184" i="1"/>
  <c r="E184" i="1" s="1"/>
  <c r="AZ197" i="1" l="1"/>
  <c r="BC197" i="1" s="1"/>
  <c r="AY198" i="1"/>
  <c r="BB198" i="1" s="1"/>
  <c r="BB82" i="1" s="1"/>
  <c r="AS176" i="1"/>
  <c r="AL176" i="1"/>
  <c r="AD176" i="1"/>
  <c r="V177" i="1"/>
  <c r="M185" i="1"/>
  <c r="C185" i="1"/>
  <c r="D184" i="1"/>
  <c r="G184" i="1" s="1"/>
  <c r="AQ177" i="1" l="1"/>
  <c r="AR176" i="1"/>
  <c r="AU176" i="1" s="1"/>
  <c r="AK176" i="1"/>
  <c r="AC176" i="1"/>
  <c r="U177" i="1"/>
  <c r="K186" i="1"/>
  <c r="L185" i="1"/>
  <c r="O185" i="1" s="1"/>
  <c r="F185" i="1"/>
  <c r="E185" i="1" s="1"/>
  <c r="BA198" i="1" l="1"/>
  <c r="BA82" i="1" s="1"/>
  <c r="AT177" i="1"/>
  <c r="AJ176" i="1"/>
  <c r="AM176" i="1" s="1"/>
  <c r="AI177" i="1"/>
  <c r="AB176" i="1"/>
  <c r="AE176" i="1" s="1"/>
  <c r="AA177" i="1"/>
  <c r="S178" i="1"/>
  <c r="T177" i="1"/>
  <c r="W177" i="1" s="1"/>
  <c r="N186" i="1"/>
  <c r="M186" i="1" s="1"/>
  <c r="D185" i="1"/>
  <c r="G185" i="1" s="1"/>
  <c r="C186" i="1"/>
  <c r="F186" i="1" s="1"/>
  <c r="AZ198" i="1" l="1"/>
  <c r="AY199" i="1"/>
  <c r="BB199" i="1" s="1"/>
  <c r="AS177" i="1"/>
  <c r="AL177" i="1"/>
  <c r="AD177" i="1"/>
  <c r="V178" i="1"/>
  <c r="V80" i="1" s="1"/>
  <c r="K187" i="1"/>
  <c r="L186" i="1"/>
  <c r="O186" i="1" s="1"/>
  <c r="E186" i="1"/>
  <c r="BC198" i="1" l="1"/>
  <c r="BC82" i="1" s="1"/>
  <c r="AZ82" i="1"/>
  <c r="AR177" i="1"/>
  <c r="AU177" i="1" s="1"/>
  <c r="AQ178" i="1"/>
  <c r="AK177" i="1"/>
  <c r="AC177" i="1"/>
  <c r="U178" i="1"/>
  <c r="U80" i="1" s="1"/>
  <c r="N187" i="1"/>
  <c r="D186" i="1"/>
  <c r="G186" i="1" s="1"/>
  <c r="C187" i="1"/>
  <c r="BA199" i="1" l="1"/>
  <c r="AT178" i="1"/>
  <c r="AT80" i="1" s="1"/>
  <c r="AI178" i="1"/>
  <c r="AJ177" i="1"/>
  <c r="AM177" i="1" s="1"/>
  <c r="AB177" i="1"/>
  <c r="AE177" i="1" s="1"/>
  <c r="AA178" i="1"/>
  <c r="T178" i="1"/>
  <c r="S179" i="1"/>
  <c r="M187" i="1"/>
  <c r="F187" i="1"/>
  <c r="E187" i="1" s="1"/>
  <c r="W178" i="1" l="1"/>
  <c r="W80" i="1" s="1"/>
  <c r="T80" i="1"/>
  <c r="AY200" i="1"/>
  <c r="BB200" i="1" s="1"/>
  <c r="AZ199" i="1"/>
  <c r="BC199" i="1" s="1"/>
  <c r="AS178" i="1"/>
  <c r="AS80" i="1" s="1"/>
  <c r="AL178" i="1"/>
  <c r="AL80" i="1" s="1"/>
  <c r="AD178" i="1"/>
  <c r="AD80" i="1" s="1"/>
  <c r="V179" i="1"/>
  <c r="K188" i="1"/>
  <c r="L187" i="1"/>
  <c r="O187" i="1" s="1"/>
  <c r="C188" i="1"/>
  <c r="F188" i="1" s="1"/>
  <c r="F81" i="1" s="1"/>
  <c r="D187" i="1"/>
  <c r="G187" i="1" s="1"/>
  <c r="AQ179" i="1" l="1"/>
  <c r="AR178" i="1"/>
  <c r="AK178" i="1"/>
  <c r="AK80" i="1" s="1"/>
  <c r="AC178" i="1"/>
  <c r="AC80" i="1" s="1"/>
  <c r="U179" i="1"/>
  <c r="N188" i="1"/>
  <c r="E188" i="1"/>
  <c r="E81" i="1" s="1"/>
  <c r="M188" i="1" l="1"/>
  <c r="M81" i="1" s="1"/>
  <c r="N81" i="1"/>
  <c r="AU178" i="1"/>
  <c r="AU80" i="1" s="1"/>
  <c r="AR80" i="1"/>
  <c r="BA200" i="1"/>
  <c r="AT179" i="1"/>
  <c r="AI179" i="1"/>
  <c r="AJ178" i="1"/>
  <c r="AA179" i="1"/>
  <c r="AB178" i="1"/>
  <c r="T179" i="1"/>
  <c r="W179" i="1" s="1"/>
  <c r="S180" i="1"/>
  <c r="C189" i="1"/>
  <c r="D188" i="1"/>
  <c r="K189" i="1" l="1"/>
  <c r="N189" i="1" s="1"/>
  <c r="M189" i="1" s="1"/>
  <c r="L188" i="1"/>
  <c r="O188" i="1" s="1"/>
  <c r="O81" i="1" s="1"/>
  <c r="AM178" i="1"/>
  <c r="AM80" i="1" s="1"/>
  <c r="AJ80" i="1"/>
  <c r="G188" i="1"/>
  <c r="G81" i="1" s="1"/>
  <c r="D81" i="1"/>
  <c r="AE178" i="1"/>
  <c r="AE80" i="1" s="1"/>
  <c r="AB80" i="1"/>
  <c r="AY201" i="1"/>
  <c r="BB201" i="1" s="1"/>
  <c r="AZ200" i="1"/>
  <c r="BC200" i="1" s="1"/>
  <c r="AS179" i="1"/>
  <c r="AL179" i="1"/>
  <c r="AD179" i="1"/>
  <c r="V180" i="1"/>
  <c r="F189" i="1"/>
  <c r="L81" i="1" l="1"/>
  <c r="AQ180" i="1"/>
  <c r="AR179" i="1"/>
  <c r="AU179" i="1" s="1"/>
  <c r="AK179" i="1"/>
  <c r="AC179" i="1"/>
  <c r="U180" i="1"/>
  <c r="L189" i="1"/>
  <c r="O189" i="1" s="1"/>
  <c r="K190" i="1"/>
  <c r="N190" i="1" s="1"/>
  <c r="E189" i="1"/>
  <c r="BA201" i="1" l="1"/>
  <c r="AT180" i="1"/>
  <c r="AI180" i="1"/>
  <c r="AJ179" i="1"/>
  <c r="AM179" i="1" s="1"/>
  <c r="AA180" i="1"/>
  <c r="AB179" i="1"/>
  <c r="AE179" i="1" s="1"/>
  <c r="T180" i="1"/>
  <c r="W180" i="1" s="1"/>
  <c r="S181" i="1"/>
  <c r="M190" i="1"/>
  <c r="D189" i="1"/>
  <c r="G189" i="1" s="1"/>
  <c r="C190" i="1"/>
  <c r="AZ201" i="1" l="1"/>
  <c r="BC201" i="1" s="1"/>
  <c r="AY202" i="1"/>
  <c r="BB202" i="1" s="1"/>
  <c r="AS180" i="1"/>
  <c r="AL180" i="1"/>
  <c r="AD180" i="1"/>
  <c r="V181" i="1"/>
  <c r="K191" i="1"/>
  <c r="L190" i="1"/>
  <c r="O190" i="1" s="1"/>
  <c r="F190" i="1"/>
  <c r="E190" i="1" s="1"/>
  <c r="BA202" i="1" l="1"/>
  <c r="AQ181" i="1"/>
  <c r="AR180" i="1"/>
  <c r="AU180" i="1" s="1"/>
  <c r="AK180" i="1"/>
  <c r="AC180" i="1"/>
  <c r="U181" i="1"/>
  <c r="N191" i="1"/>
  <c r="M191" i="1" s="1"/>
  <c r="D190" i="1"/>
  <c r="G190" i="1" s="1"/>
  <c r="C191" i="1"/>
  <c r="F191" i="1" s="1"/>
  <c r="AY203" i="1" l="1"/>
  <c r="BB203" i="1" s="1"/>
  <c r="AZ202" i="1"/>
  <c r="BC202" i="1" s="1"/>
  <c r="AT181" i="1"/>
  <c r="AI181" i="1"/>
  <c r="AJ180" i="1"/>
  <c r="AM180" i="1" s="1"/>
  <c r="AA181" i="1"/>
  <c r="AB180" i="1"/>
  <c r="AE180" i="1" s="1"/>
  <c r="S182" i="1"/>
  <c r="T181" i="1"/>
  <c r="W181" i="1" s="1"/>
  <c r="K192" i="1"/>
  <c r="N192" i="1" s="1"/>
  <c r="L191" i="1"/>
  <c r="O191" i="1" s="1"/>
  <c r="E191" i="1"/>
  <c r="AS181" i="1" l="1"/>
  <c r="AL181" i="1"/>
  <c r="AD181" i="1"/>
  <c r="V182" i="1"/>
  <c r="M192" i="1"/>
  <c r="C192" i="1"/>
  <c r="D191" i="1"/>
  <c r="G191" i="1" s="1"/>
  <c r="BA203" i="1" l="1"/>
  <c r="AR181" i="1"/>
  <c r="AU181" i="1" s="1"/>
  <c r="AQ182" i="1"/>
  <c r="AK181" i="1"/>
  <c r="AC181" i="1"/>
  <c r="U182" i="1"/>
  <c r="L192" i="1"/>
  <c r="O192" i="1" s="1"/>
  <c r="K193" i="1"/>
  <c r="F192" i="1"/>
  <c r="AY204" i="1" l="1"/>
  <c r="BB204" i="1" s="1"/>
  <c r="AZ203" i="1"/>
  <c r="BC203" i="1" s="1"/>
  <c r="AT182" i="1"/>
  <c r="AI182" i="1"/>
  <c r="AJ181" i="1"/>
  <c r="AM181" i="1" s="1"/>
  <c r="AA182" i="1"/>
  <c r="AB181" i="1"/>
  <c r="AE181" i="1" s="1"/>
  <c r="T182" i="1"/>
  <c r="W182" i="1" s="1"/>
  <c r="S183" i="1"/>
  <c r="N193" i="1"/>
  <c r="E192" i="1"/>
  <c r="AS182" i="1" l="1"/>
  <c r="AL182" i="1"/>
  <c r="AD182" i="1"/>
  <c r="V183" i="1"/>
  <c r="M193" i="1"/>
  <c r="C193" i="1"/>
  <c r="D192" i="1"/>
  <c r="G192" i="1" s="1"/>
  <c r="BA204" i="1" l="1"/>
  <c r="AQ183" i="1"/>
  <c r="AR182" i="1"/>
  <c r="AU182" i="1" s="1"/>
  <c r="AK182" i="1"/>
  <c r="AC182" i="1"/>
  <c r="U183" i="1"/>
  <c r="K194" i="1"/>
  <c r="L193" i="1"/>
  <c r="O193" i="1" s="1"/>
  <c r="F193" i="1"/>
  <c r="AZ204" i="1" l="1"/>
  <c r="BC204" i="1" s="1"/>
  <c r="AY205" i="1"/>
  <c r="BB205" i="1" s="1"/>
  <c r="AT183" i="1"/>
  <c r="AJ182" i="1"/>
  <c r="AM182" i="1" s="1"/>
  <c r="AI183" i="1"/>
  <c r="AB182" i="1"/>
  <c r="AE182" i="1" s="1"/>
  <c r="AA183" i="1"/>
  <c r="S184" i="1"/>
  <c r="T183" i="1"/>
  <c r="W183" i="1" s="1"/>
  <c r="N194" i="1"/>
  <c r="M194" i="1" s="1"/>
  <c r="E193" i="1"/>
  <c r="AS183" i="1" l="1"/>
  <c r="AL183" i="1"/>
  <c r="AD183" i="1"/>
  <c r="V184" i="1"/>
  <c r="K195" i="1"/>
  <c r="N195" i="1" s="1"/>
  <c r="L194" i="1"/>
  <c r="O194" i="1" s="1"/>
  <c r="D193" i="1"/>
  <c r="G193" i="1" s="1"/>
  <c r="C194" i="1"/>
  <c r="BA205" i="1" l="1"/>
  <c r="AR183" i="1"/>
  <c r="AU183" i="1" s="1"/>
  <c r="AQ184" i="1"/>
  <c r="AK183" i="1"/>
  <c r="AC183" i="1"/>
  <c r="U184" i="1"/>
  <c r="M195" i="1"/>
  <c r="F194" i="1"/>
  <c r="E194" i="1" s="1"/>
  <c r="AZ205" i="1" l="1"/>
  <c r="BC205" i="1" s="1"/>
  <c r="AY206" i="1"/>
  <c r="BB206" i="1" s="1"/>
  <c r="AT184" i="1"/>
  <c r="AI184" i="1"/>
  <c r="AJ183" i="1"/>
  <c r="AM183" i="1" s="1"/>
  <c r="AA184" i="1"/>
  <c r="AB183" i="1"/>
  <c r="AE183" i="1" s="1"/>
  <c r="S185" i="1"/>
  <c r="T184" i="1"/>
  <c r="W184" i="1" s="1"/>
  <c r="L195" i="1"/>
  <c r="O195" i="1" s="1"/>
  <c r="K196" i="1"/>
  <c r="N196" i="1" s="1"/>
  <c r="D194" i="1"/>
  <c r="G194" i="1" s="1"/>
  <c r="C195" i="1"/>
  <c r="F195" i="1" s="1"/>
  <c r="AS184" i="1" l="1"/>
  <c r="AL184" i="1"/>
  <c r="AD184" i="1"/>
  <c r="V185" i="1"/>
  <c r="M196" i="1"/>
  <c r="E195" i="1"/>
  <c r="BA206" i="1" l="1"/>
  <c r="AR184" i="1"/>
  <c r="AU184" i="1" s="1"/>
  <c r="AQ185" i="1"/>
  <c r="AK184" i="1"/>
  <c r="AC184" i="1"/>
  <c r="U185" i="1"/>
  <c r="K197" i="1"/>
  <c r="L196" i="1"/>
  <c r="O196" i="1" s="1"/>
  <c r="D195" i="1"/>
  <c r="G195" i="1" s="1"/>
  <c r="C196" i="1"/>
  <c r="AZ206" i="1" l="1"/>
  <c r="BC206" i="1" s="1"/>
  <c r="AY207" i="1"/>
  <c r="BB207" i="1" s="1"/>
  <c r="AT185" i="1"/>
  <c r="AJ184" i="1"/>
  <c r="AM184" i="1" s="1"/>
  <c r="AI185" i="1"/>
  <c r="AA185" i="1"/>
  <c r="AB184" i="1"/>
  <c r="AE184" i="1" s="1"/>
  <c r="T185" i="1"/>
  <c r="W185" i="1" s="1"/>
  <c r="S186" i="1"/>
  <c r="N197" i="1"/>
  <c r="F196" i="1"/>
  <c r="E196" i="1" s="1"/>
  <c r="AS185" i="1" l="1"/>
  <c r="AL185" i="1"/>
  <c r="AD185" i="1"/>
  <c r="V186" i="1"/>
  <c r="M197" i="1"/>
  <c r="C197" i="1"/>
  <c r="D196" i="1"/>
  <c r="G196" i="1" s="1"/>
  <c r="BA207" i="1" l="1"/>
  <c r="AR185" i="1"/>
  <c r="AU185" i="1" s="1"/>
  <c r="AQ186" i="1"/>
  <c r="AK185" i="1"/>
  <c r="AC185" i="1"/>
  <c r="U186" i="1"/>
  <c r="K198" i="1"/>
  <c r="L197" i="1"/>
  <c r="O197" i="1" s="1"/>
  <c r="F197" i="1"/>
  <c r="E197" i="1" s="1"/>
  <c r="AY208" i="1" l="1"/>
  <c r="BB208" i="1" s="1"/>
  <c r="BB83" i="1" s="1"/>
  <c r="AZ207" i="1"/>
  <c r="BC207" i="1" s="1"/>
  <c r="AT186" i="1"/>
  <c r="AJ185" i="1"/>
  <c r="AM185" i="1" s="1"/>
  <c r="AI186" i="1"/>
  <c r="AB185" i="1"/>
  <c r="AE185" i="1" s="1"/>
  <c r="AA186" i="1"/>
  <c r="T186" i="1"/>
  <c r="W186" i="1" s="1"/>
  <c r="S187" i="1"/>
  <c r="N198" i="1"/>
  <c r="N82" i="1" s="1"/>
  <c r="D197" i="1"/>
  <c r="G197" i="1" s="1"/>
  <c r="C198" i="1"/>
  <c r="F198" i="1" s="1"/>
  <c r="F82" i="1" s="1"/>
  <c r="AS186" i="1" l="1"/>
  <c r="AL186" i="1"/>
  <c r="AD186" i="1"/>
  <c r="V187" i="1"/>
  <c r="M198" i="1"/>
  <c r="M82" i="1" s="1"/>
  <c r="E198" i="1"/>
  <c r="E82" i="1" s="1"/>
  <c r="BA208" i="1" l="1"/>
  <c r="BA83" i="1" s="1"/>
  <c r="AR186" i="1"/>
  <c r="AU186" i="1" s="1"/>
  <c r="AQ187" i="1"/>
  <c r="AK186" i="1"/>
  <c r="AC186" i="1"/>
  <c r="U187" i="1"/>
  <c r="K199" i="1"/>
  <c r="L198" i="1"/>
  <c r="D198" i="1"/>
  <c r="C199" i="1"/>
  <c r="O198" i="1" l="1"/>
  <c r="O82" i="1" s="1"/>
  <c r="L82" i="1"/>
  <c r="G198" i="1"/>
  <c r="G82" i="1" s="1"/>
  <c r="D82" i="1"/>
  <c r="AY209" i="1"/>
  <c r="BB209" i="1" s="1"/>
  <c r="AZ208" i="1"/>
  <c r="AT187" i="1"/>
  <c r="AI187" i="1"/>
  <c r="AJ186" i="1"/>
  <c r="AM186" i="1" s="1"/>
  <c r="AA187" i="1"/>
  <c r="AB186" i="1"/>
  <c r="AE186" i="1" s="1"/>
  <c r="S188" i="1"/>
  <c r="T187" i="1"/>
  <c r="W187" i="1" s="1"/>
  <c r="N199" i="1"/>
  <c r="F199" i="1"/>
  <c r="E199" i="1" s="1"/>
  <c r="BC208" i="1" l="1"/>
  <c r="BC83" i="1" s="1"/>
  <c r="AZ83" i="1"/>
  <c r="AS187" i="1"/>
  <c r="AL187" i="1"/>
  <c r="AD187" i="1"/>
  <c r="V188" i="1"/>
  <c r="V81" i="1" s="1"/>
  <c r="M199" i="1"/>
  <c r="D199" i="1"/>
  <c r="G199" i="1" s="1"/>
  <c r="C200" i="1"/>
  <c r="F200" i="1" s="1"/>
  <c r="BA209" i="1" l="1"/>
  <c r="AQ188" i="1"/>
  <c r="AR187" i="1"/>
  <c r="AU187" i="1" s="1"/>
  <c r="AK187" i="1"/>
  <c r="AC187" i="1"/>
  <c r="U188" i="1"/>
  <c r="U81" i="1" s="1"/>
  <c r="L199" i="1"/>
  <c r="O199" i="1" s="1"/>
  <c r="K200" i="1"/>
  <c r="E200" i="1"/>
  <c r="AZ209" i="1" l="1"/>
  <c r="BC209" i="1" s="1"/>
  <c r="AY210" i="1"/>
  <c r="BB210" i="1" s="1"/>
  <c r="AT188" i="1"/>
  <c r="AT81" i="1" s="1"/>
  <c r="AI188" i="1"/>
  <c r="AJ187" i="1"/>
  <c r="AM187" i="1" s="1"/>
  <c r="AA188" i="1"/>
  <c r="AB187" i="1"/>
  <c r="AE187" i="1" s="1"/>
  <c r="T188" i="1"/>
  <c r="S189" i="1"/>
  <c r="N200" i="1"/>
  <c r="D200" i="1"/>
  <c r="G200" i="1" s="1"/>
  <c r="C201" i="1"/>
  <c r="W188" i="1" l="1"/>
  <c r="W81" i="1" s="1"/>
  <c r="T81" i="1"/>
  <c r="AS188" i="1"/>
  <c r="AS81" i="1" s="1"/>
  <c r="AL188" i="1"/>
  <c r="AL81" i="1" s="1"/>
  <c r="AD188" i="1"/>
  <c r="AD81" i="1" s="1"/>
  <c r="V189" i="1"/>
  <c r="M200" i="1"/>
  <c r="F201" i="1"/>
  <c r="E201" i="1" s="1"/>
  <c r="BA210" i="1" l="1"/>
  <c r="AR188" i="1"/>
  <c r="AQ189" i="1"/>
  <c r="AK188" i="1"/>
  <c r="AK81" i="1" s="1"/>
  <c r="AC188" i="1"/>
  <c r="AC81" i="1" s="1"/>
  <c r="U189" i="1"/>
  <c r="K201" i="1"/>
  <c r="L200" i="1"/>
  <c r="O200" i="1" s="1"/>
  <c r="D201" i="1"/>
  <c r="G201" i="1" s="1"/>
  <c r="C202" i="1"/>
  <c r="AU188" i="1" l="1"/>
  <c r="AU81" i="1" s="1"/>
  <c r="AR81" i="1"/>
  <c r="AY211" i="1"/>
  <c r="BB211" i="1" s="1"/>
  <c r="AZ210" i="1"/>
  <c r="BC210" i="1" s="1"/>
  <c r="AT189" i="1"/>
  <c r="AI189" i="1"/>
  <c r="AJ188" i="1"/>
  <c r="AB188" i="1"/>
  <c r="AA189" i="1"/>
  <c r="T189" i="1"/>
  <c r="W189" i="1" s="1"/>
  <c r="S190" i="1"/>
  <c r="N201" i="1"/>
  <c r="F202" i="1"/>
  <c r="AE188" i="1" l="1"/>
  <c r="AE81" i="1" s="1"/>
  <c r="AB81" i="1"/>
  <c r="AM188" i="1"/>
  <c r="AM81" i="1" s="1"/>
  <c r="AJ81" i="1"/>
  <c r="AS189" i="1"/>
  <c r="AL189" i="1"/>
  <c r="AD189" i="1"/>
  <c r="V190" i="1"/>
  <c r="M201" i="1"/>
  <c r="E202" i="1"/>
  <c r="BA211" i="1" l="1"/>
  <c r="AR189" i="1"/>
  <c r="AU189" i="1" s="1"/>
  <c r="AQ190" i="1"/>
  <c r="AK189" i="1"/>
  <c r="AC189" i="1"/>
  <c r="U190" i="1"/>
  <c r="L201" i="1"/>
  <c r="O201" i="1" s="1"/>
  <c r="K202" i="1"/>
  <c r="D202" i="1"/>
  <c r="G202" i="1" s="1"/>
  <c r="C203" i="1"/>
  <c r="AY212" i="1" l="1"/>
  <c r="BB212" i="1" s="1"/>
  <c r="AZ211" i="1"/>
  <c r="BC211" i="1" s="1"/>
  <c r="AT190" i="1"/>
  <c r="AI190" i="1"/>
  <c r="AJ189" i="1"/>
  <c r="AM189" i="1" s="1"/>
  <c r="AA190" i="1"/>
  <c r="AB189" i="1"/>
  <c r="AE189" i="1" s="1"/>
  <c r="T190" i="1"/>
  <c r="W190" i="1" s="1"/>
  <c r="S191" i="1"/>
  <c r="N202" i="1"/>
  <c r="F203" i="1"/>
  <c r="E203" i="1" s="1"/>
  <c r="AS190" i="1" l="1"/>
  <c r="AL190" i="1"/>
  <c r="AD190" i="1"/>
  <c r="V191" i="1"/>
  <c r="M202" i="1"/>
  <c r="D203" i="1"/>
  <c r="G203" i="1" s="1"/>
  <c r="C204" i="1"/>
  <c r="F204" i="1" s="1"/>
  <c r="BA212" i="1" l="1"/>
  <c r="AR190" i="1"/>
  <c r="AU190" i="1" s="1"/>
  <c r="AQ191" i="1"/>
  <c r="AK190" i="1"/>
  <c r="AC190" i="1"/>
  <c r="U191" i="1"/>
  <c r="L202" i="1"/>
  <c r="O202" i="1" s="1"/>
  <c r="K203" i="1"/>
  <c r="E204" i="1"/>
  <c r="AY213" i="1" l="1"/>
  <c r="BB213" i="1" s="1"/>
  <c r="AZ212" i="1"/>
  <c r="BC212" i="1" s="1"/>
  <c r="AT191" i="1"/>
  <c r="AJ190" i="1"/>
  <c r="AM190" i="1" s="1"/>
  <c r="AI191" i="1"/>
  <c r="AB190" i="1"/>
  <c r="AE190" i="1" s="1"/>
  <c r="AA191" i="1"/>
  <c r="S192" i="1"/>
  <c r="T191" i="1"/>
  <c r="W191" i="1" s="1"/>
  <c r="N203" i="1"/>
  <c r="D204" i="1"/>
  <c r="G204" i="1" s="1"/>
  <c r="C205" i="1"/>
  <c r="BA213" i="1" l="1"/>
  <c r="AS191" i="1"/>
  <c r="AL191" i="1"/>
  <c r="AD191" i="1"/>
  <c r="V192" i="1"/>
  <c r="M203" i="1"/>
  <c r="F205" i="1"/>
  <c r="E205" i="1" s="1"/>
  <c r="AZ213" i="1" l="1"/>
  <c r="BC213" i="1" s="1"/>
  <c r="AY214" i="1"/>
  <c r="BB214" i="1" s="1"/>
  <c r="AR191" i="1"/>
  <c r="AU191" i="1" s="1"/>
  <c r="AQ192" i="1"/>
  <c r="AK191" i="1"/>
  <c r="AC191" i="1"/>
  <c r="U192" i="1"/>
  <c r="K204" i="1"/>
  <c r="L203" i="1"/>
  <c r="O203" i="1" s="1"/>
  <c r="D205" i="1"/>
  <c r="G205" i="1" s="1"/>
  <c r="C206" i="1"/>
  <c r="F206" i="1" s="1"/>
  <c r="AT192" i="1" l="1"/>
  <c r="AI192" i="1"/>
  <c r="AJ191" i="1"/>
  <c r="AM191" i="1" s="1"/>
  <c r="AA192" i="1"/>
  <c r="AB191" i="1"/>
  <c r="AE191" i="1" s="1"/>
  <c r="T192" i="1"/>
  <c r="W192" i="1" s="1"/>
  <c r="S193" i="1"/>
  <c r="N204" i="1"/>
  <c r="E206" i="1"/>
  <c r="BA214" i="1" l="1"/>
  <c r="AS192" i="1"/>
  <c r="AL192" i="1"/>
  <c r="AD192" i="1"/>
  <c r="V193" i="1"/>
  <c r="M204" i="1"/>
  <c r="D206" i="1"/>
  <c r="G206" i="1" s="1"/>
  <c r="C207" i="1"/>
  <c r="AY215" i="1" l="1"/>
  <c r="BB215" i="1" s="1"/>
  <c r="AZ214" i="1"/>
  <c r="BC214" i="1" s="1"/>
  <c r="AQ193" i="1"/>
  <c r="AR192" i="1"/>
  <c r="AU192" i="1" s="1"/>
  <c r="AK192" i="1"/>
  <c r="AC192" i="1"/>
  <c r="U193" i="1"/>
  <c r="L204" i="1"/>
  <c r="O204" i="1" s="1"/>
  <c r="K205" i="1"/>
  <c r="N205" i="1" s="1"/>
  <c r="F207" i="1"/>
  <c r="E207" i="1" s="1"/>
  <c r="AT193" i="1" l="1"/>
  <c r="AI193" i="1"/>
  <c r="AJ192" i="1"/>
  <c r="AM192" i="1" s="1"/>
  <c r="AA193" i="1"/>
  <c r="AB192" i="1"/>
  <c r="AE192" i="1" s="1"/>
  <c r="S194" i="1"/>
  <c r="T193" i="1"/>
  <c r="W193" i="1" s="1"/>
  <c r="M205" i="1"/>
  <c r="D207" i="1"/>
  <c r="G207" i="1" s="1"/>
  <c r="C208" i="1"/>
  <c r="F208" i="1" s="1"/>
  <c r="F83" i="1" s="1"/>
  <c r="BA215" i="1" l="1"/>
  <c r="AS193" i="1"/>
  <c r="AL193" i="1"/>
  <c r="AD193" i="1"/>
  <c r="V194" i="1"/>
  <c r="L205" i="1"/>
  <c r="O205" i="1" s="1"/>
  <c r="K206" i="1"/>
  <c r="E208" i="1"/>
  <c r="E83" i="1" s="1"/>
  <c r="AY216" i="1" l="1"/>
  <c r="BB216" i="1" s="1"/>
  <c r="AZ215" i="1"/>
  <c r="BC215" i="1" s="1"/>
  <c r="AQ194" i="1"/>
  <c r="AR193" i="1"/>
  <c r="AU193" i="1" s="1"/>
  <c r="AK193" i="1"/>
  <c r="AC193" i="1"/>
  <c r="U194" i="1"/>
  <c r="N206" i="1"/>
  <c r="C209" i="1"/>
  <c r="D208" i="1"/>
  <c r="G208" i="1" l="1"/>
  <c r="G83" i="1" s="1"/>
  <c r="D83" i="1"/>
  <c r="AT194" i="1"/>
  <c r="AJ193" i="1"/>
  <c r="AM193" i="1" s="1"/>
  <c r="AI194" i="1"/>
  <c r="AB193" i="1"/>
  <c r="AE193" i="1" s="1"/>
  <c r="AA194" i="1"/>
  <c r="T194" i="1"/>
  <c r="W194" i="1" s="1"/>
  <c r="S195" i="1"/>
  <c r="M206" i="1"/>
  <c r="F209" i="1"/>
  <c r="E209" i="1" s="1"/>
  <c r="BA216" i="1" l="1"/>
  <c r="AS194" i="1"/>
  <c r="AL194" i="1"/>
  <c r="AD194" i="1"/>
  <c r="V195" i="1"/>
  <c r="K207" i="1"/>
  <c r="L206" i="1"/>
  <c r="O206" i="1" s="1"/>
  <c r="D209" i="1"/>
  <c r="G209" i="1" s="1"/>
  <c r="C210" i="1"/>
  <c r="F210" i="1" s="1"/>
  <c r="AZ216" i="1" l="1"/>
  <c r="BC216" i="1" s="1"/>
  <c r="AY217" i="1"/>
  <c r="BB217" i="1" s="1"/>
  <c r="AR194" i="1"/>
  <c r="AU194" i="1" s="1"/>
  <c r="AQ195" i="1"/>
  <c r="AK194" i="1"/>
  <c r="AC194" i="1"/>
  <c r="U195" i="1"/>
  <c r="N207" i="1"/>
  <c r="E210" i="1"/>
  <c r="AT195" i="1" l="1"/>
  <c r="AI195" i="1"/>
  <c r="AJ194" i="1"/>
  <c r="AM194" i="1" s="1"/>
  <c r="AB194" i="1"/>
  <c r="AE194" i="1" s="1"/>
  <c r="AA195" i="1"/>
  <c r="T195" i="1"/>
  <c r="W195" i="1" s="1"/>
  <c r="S196" i="1"/>
  <c r="M207" i="1"/>
  <c r="D210" i="1"/>
  <c r="G210" i="1" s="1"/>
  <c r="C211" i="1"/>
  <c r="BA217" i="1" l="1"/>
  <c r="AS195" i="1"/>
  <c r="AL195" i="1"/>
  <c r="AD195" i="1"/>
  <c r="V196" i="1"/>
  <c r="K208" i="1"/>
  <c r="L207" i="1"/>
  <c r="O207" i="1" s="1"/>
  <c r="F211" i="1"/>
  <c r="AZ217" i="1" l="1"/>
  <c r="BC217" i="1" s="1"/>
  <c r="AY218" i="1"/>
  <c r="BB218" i="1" s="1"/>
  <c r="BB84" i="1" s="1"/>
  <c r="AQ196" i="1"/>
  <c r="AR195" i="1"/>
  <c r="AU195" i="1" s="1"/>
  <c r="AK195" i="1"/>
  <c r="AC195" i="1"/>
  <c r="U196" i="1"/>
  <c r="N208" i="1"/>
  <c r="N83" i="1" s="1"/>
  <c r="E211" i="1"/>
  <c r="AT196" i="1" l="1"/>
  <c r="AI196" i="1"/>
  <c r="AJ195" i="1"/>
  <c r="AM195" i="1" s="1"/>
  <c r="AA196" i="1"/>
  <c r="AB195" i="1"/>
  <c r="AE195" i="1" s="1"/>
  <c r="T196" i="1"/>
  <c r="W196" i="1" s="1"/>
  <c r="S197" i="1"/>
  <c r="M208" i="1"/>
  <c r="M83" i="1" s="1"/>
  <c r="D211" i="1"/>
  <c r="G211" i="1" s="1"/>
  <c r="C212" i="1"/>
  <c r="BA218" i="1" l="1"/>
  <c r="BA84" i="1" s="1"/>
  <c r="AS196" i="1"/>
  <c r="AL196" i="1"/>
  <c r="AD196" i="1"/>
  <c r="V197" i="1"/>
  <c r="K209" i="1"/>
  <c r="L208" i="1"/>
  <c r="F212" i="1"/>
  <c r="O208" i="1" l="1"/>
  <c r="O83" i="1" s="1"/>
  <c r="L83" i="1"/>
  <c r="AZ218" i="1"/>
  <c r="AY219" i="1"/>
  <c r="BB219" i="1" s="1"/>
  <c r="AQ197" i="1"/>
  <c r="AR196" i="1"/>
  <c r="AU196" i="1" s="1"/>
  <c r="AK196" i="1"/>
  <c r="AC196" i="1"/>
  <c r="U197" i="1"/>
  <c r="N209" i="1"/>
  <c r="E212" i="1"/>
  <c r="BC218" i="1" l="1"/>
  <c r="BC84" i="1" s="1"/>
  <c r="AZ84" i="1"/>
  <c r="AT197" i="1"/>
  <c r="AJ196" i="1"/>
  <c r="AM196" i="1" s="1"/>
  <c r="AI197" i="1"/>
  <c r="AB196" i="1"/>
  <c r="AE196" i="1" s="1"/>
  <c r="AA197" i="1"/>
  <c r="S198" i="1"/>
  <c r="T197" i="1"/>
  <c r="W197" i="1" s="1"/>
  <c r="M209" i="1"/>
  <c r="D212" i="1"/>
  <c r="G212" i="1" s="1"/>
  <c r="C213" i="1"/>
  <c r="BA219" i="1" l="1"/>
  <c r="AS197" i="1"/>
  <c r="AL197" i="1"/>
  <c r="AD197" i="1"/>
  <c r="V198" i="1"/>
  <c r="V82" i="1" s="1"/>
  <c r="L209" i="1"/>
  <c r="O209" i="1" s="1"/>
  <c r="K210" i="1"/>
  <c r="F213" i="1"/>
  <c r="AY220" i="1" l="1"/>
  <c r="BB220" i="1" s="1"/>
  <c r="AZ219" i="1"/>
  <c r="BC219" i="1" s="1"/>
  <c r="AR197" i="1"/>
  <c r="AU197" i="1" s="1"/>
  <c r="AQ198" i="1"/>
  <c r="AK197" i="1"/>
  <c r="AC197" i="1"/>
  <c r="U198" i="1"/>
  <c r="U82" i="1" s="1"/>
  <c r="N210" i="1"/>
  <c r="E213" i="1"/>
  <c r="AT198" i="1" l="1"/>
  <c r="AT82" i="1" s="1"/>
  <c r="AJ197" i="1"/>
  <c r="AM197" i="1" s="1"/>
  <c r="AI198" i="1"/>
  <c r="AB197" i="1"/>
  <c r="AE197" i="1" s="1"/>
  <c r="AA198" i="1"/>
  <c r="T198" i="1"/>
  <c r="S199" i="1"/>
  <c r="M210" i="1"/>
  <c r="D213" i="1"/>
  <c r="G213" i="1" s="1"/>
  <c r="C214" i="1"/>
  <c r="W198" i="1" l="1"/>
  <c r="W82" i="1" s="1"/>
  <c r="T82" i="1"/>
  <c r="BA220" i="1"/>
  <c r="AS198" i="1"/>
  <c r="AS82" i="1" s="1"/>
  <c r="AL198" i="1"/>
  <c r="AL82" i="1" s="1"/>
  <c r="AD198" i="1"/>
  <c r="AD82" i="1" s="1"/>
  <c r="V199" i="1"/>
  <c r="K211" i="1"/>
  <c r="L210" i="1"/>
  <c r="O210" i="1" s="1"/>
  <c r="F214" i="1"/>
  <c r="AZ220" i="1" l="1"/>
  <c r="BC220" i="1" s="1"/>
  <c r="AY221" i="1"/>
  <c r="BB221" i="1" s="1"/>
  <c r="AR198" i="1"/>
  <c r="AQ199" i="1"/>
  <c r="AK198" i="1"/>
  <c r="AK82" i="1" s="1"/>
  <c r="AC198" i="1"/>
  <c r="AC82" i="1" s="1"/>
  <c r="U199" i="1"/>
  <c r="N211" i="1"/>
  <c r="E214" i="1"/>
  <c r="AU198" i="1" l="1"/>
  <c r="AU82" i="1" s="1"/>
  <c r="AR82" i="1"/>
  <c r="AT199" i="1"/>
  <c r="AI199" i="1"/>
  <c r="AJ198" i="1"/>
  <c r="AA199" i="1"/>
  <c r="AB198" i="1"/>
  <c r="S200" i="1"/>
  <c r="T199" i="1"/>
  <c r="W199" i="1" s="1"/>
  <c r="M211" i="1"/>
  <c r="D214" i="1"/>
  <c r="G214" i="1" s="1"/>
  <c r="C215" i="1"/>
  <c r="AE198" i="1" l="1"/>
  <c r="AE82" i="1" s="1"/>
  <c r="AB82" i="1"/>
  <c r="AM198" i="1"/>
  <c r="AM82" i="1" s="1"/>
  <c r="AJ82" i="1"/>
  <c r="BA221" i="1"/>
  <c r="AS199" i="1"/>
  <c r="AL199" i="1"/>
  <c r="AD199" i="1"/>
  <c r="V200" i="1"/>
  <c r="K212" i="1"/>
  <c r="L211" i="1"/>
  <c r="O211" i="1" s="1"/>
  <c r="F215" i="1"/>
  <c r="E215" i="1" s="1"/>
  <c r="AZ221" i="1" l="1"/>
  <c r="BC221" i="1" s="1"/>
  <c r="AY222" i="1"/>
  <c r="BB222" i="1" s="1"/>
  <c r="AQ200" i="1"/>
  <c r="AR199" i="1"/>
  <c r="AU199" i="1" s="1"/>
  <c r="AK199" i="1"/>
  <c r="AC199" i="1"/>
  <c r="U200" i="1"/>
  <c r="N212" i="1"/>
  <c r="C216" i="1"/>
  <c r="D215" i="1"/>
  <c r="G215" i="1" s="1"/>
  <c r="AT200" i="1" l="1"/>
  <c r="AI200" i="1"/>
  <c r="AJ199" i="1"/>
  <c r="AM199" i="1" s="1"/>
  <c r="AA200" i="1"/>
  <c r="AB199" i="1"/>
  <c r="AE199" i="1" s="1"/>
  <c r="S201" i="1"/>
  <c r="T200" i="1"/>
  <c r="W200" i="1" s="1"/>
  <c r="M212" i="1"/>
  <c r="F216" i="1"/>
  <c r="E216" i="1" s="1"/>
  <c r="BA222" i="1" l="1"/>
  <c r="AS200" i="1"/>
  <c r="AL200" i="1"/>
  <c r="AD200" i="1"/>
  <c r="V201" i="1"/>
  <c r="K213" i="1"/>
  <c r="N213" i="1" s="1"/>
  <c r="L212" i="1"/>
  <c r="O212" i="1" s="1"/>
  <c r="C217" i="1"/>
  <c r="D216" i="1"/>
  <c r="G216" i="1" s="1"/>
  <c r="AY223" i="1" l="1"/>
  <c r="BB223" i="1" s="1"/>
  <c r="AZ222" i="1"/>
  <c r="BC222" i="1" s="1"/>
  <c r="AR200" i="1"/>
  <c r="AU200" i="1" s="1"/>
  <c r="AQ201" i="1"/>
  <c r="AK200" i="1"/>
  <c r="AC200" i="1"/>
  <c r="U201" i="1"/>
  <c r="M213" i="1"/>
  <c r="F217" i="1"/>
  <c r="AT201" i="1" l="1"/>
  <c r="AI201" i="1"/>
  <c r="AJ200" i="1"/>
  <c r="AM200" i="1" s="1"/>
  <c r="AA201" i="1"/>
  <c r="AB200" i="1"/>
  <c r="AE200" i="1" s="1"/>
  <c r="T201" i="1"/>
  <c r="W201" i="1" s="1"/>
  <c r="S202" i="1"/>
  <c r="K214" i="1"/>
  <c r="L213" i="1"/>
  <c r="O213" i="1" s="1"/>
  <c r="E217" i="1"/>
  <c r="BA223" i="1" l="1"/>
  <c r="AS201" i="1"/>
  <c r="AL201" i="1"/>
  <c r="AK201" i="1" s="1"/>
  <c r="AD201" i="1"/>
  <c r="V202" i="1"/>
  <c r="N214" i="1"/>
  <c r="D217" i="1"/>
  <c r="G217" i="1" s="1"/>
  <c r="C218" i="1"/>
  <c r="AY224" i="1" l="1"/>
  <c r="BB224" i="1" s="1"/>
  <c r="AZ223" i="1"/>
  <c r="BC223" i="1" s="1"/>
  <c r="AR201" i="1"/>
  <c r="AU201" i="1" s="1"/>
  <c r="AQ202" i="1"/>
  <c r="AI202" i="1"/>
  <c r="AJ201" i="1"/>
  <c r="AM201" i="1" s="1"/>
  <c r="AL202" i="1"/>
  <c r="AC201" i="1"/>
  <c r="U202" i="1"/>
  <c r="M214" i="1"/>
  <c r="F218" i="1"/>
  <c r="E218" i="1" l="1"/>
  <c r="E84" i="1" s="1"/>
  <c r="F84" i="1"/>
  <c r="AT202" i="1"/>
  <c r="AK202" i="1"/>
  <c r="AA202" i="1"/>
  <c r="AB201" i="1"/>
  <c r="AE201" i="1" s="1"/>
  <c r="T202" i="1"/>
  <c r="W202" i="1" s="1"/>
  <c r="S203" i="1"/>
  <c r="L214" i="1"/>
  <c r="O214" i="1" s="1"/>
  <c r="K215" i="1"/>
  <c r="C219" i="1" l="1"/>
  <c r="F219" i="1" s="1"/>
  <c r="D218" i="1"/>
  <c r="D84" i="1" s="1"/>
  <c r="G218" i="1"/>
  <c r="G84" i="1" s="1"/>
  <c r="BA224" i="1"/>
  <c r="AS202" i="1"/>
  <c r="AJ202" i="1"/>
  <c r="AM202" i="1" s="1"/>
  <c r="AI203" i="1"/>
  <c r="AD202" i="1"/>
  <c r="V203" i="1"/>
  <c r="N215" i="1"/>
  <c r="E219" i="1" l="1"/>
  <c r="D219" i="1" s="1"/>
  <c r="G219" i="1" s="1"/>
  <c r="AY225" i="1"/>
  <c r="BB225" i="1" s="1"/>
  <c r="AZ224" i="1"/>
  <c r="BC224" i="1" s="1"/>
  <c r="AR202" i="1"/>
  <c r="AU202" i="1" s="1"/>
  <c r="AQ203" i="1"/>
  <c r="AL203" i="1"/>
  <c r="AC202" i="1"/>
  <c r="U203" i="1"/>
  <c r="M215" i="1"/>
  <c r="C220" i="1" l="1"/>
  <c r="F220" i="1" s="1"/>
  <c r="E220" i="1" s="1"/>
  <c r="AT203" i="1"/>
  <c r="AK203" i="1"/>
  <c r="AB202" i="1"/>
  <c r="AE202" i="1" s="1"/>
  <c r="AA203" i="1"/>
  <c r="S204" i="1"/>
  <c r="T203" i="1"/>
  <c r="W203" i="1" s="1"/>
  <c r="K216" i="1"/>
  <c r="L215" i="1"/>
  <c r="O215" i="1" s="1"/>
  <c r="BA225" i="1" l="1"/>
  <c r="AS203" i="1"/>
  <c r="AI204" i="1"/>
  <c r="AJ203" i="1"/>
  <c r="AM203" i="1" s="1"/>
  <c r="AD203" i="1"/>
  <c r="V204" i="1"/>
  <c r="N216" i="1"/>
  <c r="C221" i="1"/>
  <c r="D220" i="1"/>
  <c r="G220" i="1" s="1"/>
  <c r="AZ225" i="1" l="1"/>
  <c r="BC225" i="1" s="1"/>
  <c r="AY226" i="1"/>
  <c r="BB226" i="1" s="1"/>
  <c r="AQ204" i="1"/>
  <c r="AR203" i="1"/>
  <c r="AU203" i="1" s="1"/>
  <c r="AL204" i="1"/>
  <c r="AC203" i="1"/>
  <c r="U204" i="1"/>
  <c r="M216" i="1"/>
  <c r="F221" i="1"/>
  <c r="E221" i="1" s="1"/>
  <c r="AT204" i="1" l="1"/>
  <c r="AK204" i="1"/>
  <c r="AA204" i="1"/>
  <c r="AB203" i="1"/>
  <c r="AE203" i="1" s="1"/>
  <c r="T204" i="1"/>
  <c r="W204" i="1" s="1"/>
  <c r="S205" i="1"/>
  <c r="K217" i="1"/>
  <c r="L216" i="1"/>
  <c r="O216" i="1" s="1"/>
  <c r="D221" i="1"/>
  <c r="G221" i="1" s="1"/>
  <c r="C222" i="1"/>
  <c r="F222" i="1" s="1"/>
  <c r="BA226" i="1" l="1"/>
  <c r="AS204" i="1"/>
  <c r="AI205" i="1"/>
  <c r="AJ204" i="1"/>
  <c r="AM204" i="1" s="1"/>
  <c r="AD204" i="1"/>
  <c r="V205" i="1"/>
  <c r="N217" i="1"/>
  <c r="E222" i="1"/>
  <c r="AZ226" i="1" l="1"/>
  <c r="BC226" i="1" s="1"/>
  <c r="AY227" i="1"/>
  <c r="BB227" i="1" s="1"/>
  <c r="AR204" i="1"/>
  <c r="AU204" i="1" s="1"/>
  <c r="AQ205" i="1"/>
  <c r="AL205" i="1"/>
  <c r="AC204" i="1"/>
  <c r="U205" i="1"/>
  <c r="M217" i="1"/>
  <c r="C223" i="1"/>
  <c r="D222" i="1"/>
  <c r="G222" i="1" s="1"/>
  <c r="AT205" i="1" l="1"/>
  <c r="AK205" i="1"/>
  <c r="AA205" i="1"/>
  <c r="AB204" i="1"/>
  <c r="AE204" i="1" s="1"/>
  <c r="T205" i="1"/>
  <c r="W205" i="1" s="1"/>
  <c r="S206" i="1"/>
  <c r="L217" i="1"/>
  <c r="O217" i="1" s="1"/>
  <c r="K218" i="1"/>
  <c r="F223" i="1"/>
  <c r="E223" i="1" s="1"/>
  <c r="BA227" i="1" l="1"/>
  <c r="AS205" i="1"/>
  <c r="AJ205" i="1"/>
  <c r="AM205" i="1" s="1"/>
  <c r="AI206" i="1"/>
  <c r="AD205" i="1"/>
  <c r="V206" i="1"/>
  <c r="N218" i="1"/>
  <c r="N84" i="1" s="1"/>
  <c r="C224" i="1"/>
  <c r="D223" i="1"/>
  <c r="G223" i="1" s="1"/>
  <c r="AY228" i="1" l="1"/>
  <c r="BB228" i="1" s="1"/>
  <c r="BB85" i="1" s="1"/>
  <c r="AZ227" i="1"/>
  <c r="BC227" i="1" s="1"/>
  <c r="AQ206" i="1"/>
  <c r="AR205" i="1"/>
  <c r="AU205" i="1" s="1"/>
  <c r="AL206" i="1"/>
  <c r="AC205" i="1"/>
  <c r="U206" i="1"/>
  <c r="M218" i="1"/>
  <c r="M84" i="1" s="1"/>
  <c r="F224" i="1"/>
  <c r="AT206" i="1" l="1"/>
  <c r="AK206" i="1"/>
  <c r="AB205" i="1"/>
  <c r="AE205" i="1" s="1"/>
  <c r="AA206" i="1"/>
  <c r="T206" i="1"/>
  <c r="W206" i="1" s="1"/>
  <c r="S207" i="1"/>
  <c r="L218" i="1"/>
  <c r="K219" i="1"/>
  <c r="E224" i="1"/>
  <c r="O218" i="1" l="1"/>
  <c r="O84" i="1" s="1"/>
  <c r="L84" i="1"/>
  <c r="BA228" i="1"/>
  <c r="BA85" i="1" s="1"/>
  <c r="AS206" i="1"/>
  <c r="AI207" i="1"/>
  <c r="AJ206" i="1"/>
  <c r="AM206" i="1" s="1"/>
  <c r="AD206" i="1"/>
  <c r="V207" i="1"/>
  <c r="N219" i="1"/>
  <c r="C225" i="1"/>
  <c r="D224" i="1"/>
  <c r="G224" i="1" s="1"/>
  <c r="AY229" i="1" l="1"/>
  <c r="BB229" i="1" s="1"/>
  <c r="AZ228" i="1"/>
  <c r="AQ207" i="1"/>
  <c r="AR206" i="1"/>
  <c r="AU206" i="1" s="1"/>
  <c r="AL207" i="1"/>
  <c r="AC206" i="1"/>
  <c r="U207" i="1"/>
  <c r="M219" i="1"/>
  <c r="F225" i="1"/>
  <c r="E225" i="1" s="1"/>
  <c r="BC228" i="1" l="1"/>
  <c r="BC85" i="1" s="1"/>
  <c r="AZ85" i="1"/>
  <c r="AT207" i="1"/>
  <c r="AK207" i="1"/>
  <c r="AB206" i="1"/>
  <c r="AE206" i="1" s="1"/>
  <c r="AA207" i="1"/>
  <c r="S208" i="1"/>
  <c r="T207" i="1"/>
  <c r="W207" i="1" s="1"/>
  <c r="K220" i="1"/>
  <c r="L219" i="1"/>
  <c r="O219" i="1" s="1"/>
  <c r="D225" i="1"/>
  <c r="G225" i="1" s="1"/>
  <c r="C226" i="1"/>
  <c r="BA229" i="1" l="1"/>
  <c r="AS207" i="1"/>
  <c r="AI208" i="1"/>
  <c r="AJ207" i="1"/>
  <c r="AM207" i="1" s="1"/>
  <c r="AD207" i="1"/>
  <c r="V208" i="1"/>
  <c r="V83" i="1" s="1"/>
  <c r="N220" i="1"/>
  <c r="F226" i="1"/>
  <c r="E226" i="1" s="1"/>
  <c r="AZ229" i="1" l="1"/>
  <c r="BC229" i="1" s="1"/>
  <c r="AY230" i="1"/>
  <c r="BB230" i="1" s="1"/>
  <c r="AR207" i="1"/>
  <c r="AU207" i="1" s="1"/>
  <c r="AQ208" i="1"/>
  <c r="AL208" i="1"/>
  <c r="AL83" i="1" s="1"/>
  <c r="AC207" i="1"/>
  <c r="U208" i="1"/>
  <c r="U83" i="1" s="1"/>
  <c r="M220" i="1"/>
  <c r="D226" i="1"/>
  <c r="G226" i="1" s="1"/>
  <c r="C227" i="1"/>
  <c r="AT208" i="1" l="1"/>
  <c r="AT83" i="1" s="1"/>
  <c r="AK208" i="1"/>
  <c r="AK83" i="1" s="1"/>
  <c r="AA208" i="1"/>
  <c r="AB207" i="1"/>
  <c r="AE207" i="1" s="1"/>
  <c r="T208" i="1"/>
  <c r="S209" i="1"/>
  <c r="K221" i="1"/>
  <c r="L220" i="1"/>
  <c r="O220" i="1" s="1"/>
  <c r="F227" i="1"/>
  <c r="W208" i="1" l="1"/>
  <c r="W83" i="1" s="1"/>
  <c r="T83" i="1"/>
  <c r="BA230" i="1"/>
  <c r="AS208" i="1"/>
  <c r="AS83" i="1" s="1"/>
  <c r="AJ208" i="1"/>
  <c r="AI209" i="1"/>
  <c r="AD208" i="1"/>
  <c r="AD83" i="1" s="1"/>
  <c r="V209" i="1"/>
  <c r="N221" i="1"/>
  <c r="E227" i="1"/>
  <c r="AM208" i="1" l="1"/>
  <c r="AM83" i="1" s="1"/>
  <c r="AJ83" i="1"/>
  <c r="AY231" i="1"/>
  <c r="BB231" i="1" s="1"/>
  <c r="AZ230" i="1"/>
  <c r="BC230" i="1" s="1"/>
  <c r="AR208" i="1"/>
  <c r="AQ209" i="1"/>
  <c r="AL209" i="1"/>
  <c r="AC208" i="1"/>
  <c r="AC83" i="1" s="1"/>
  <c r="U209" i="1"/>
  <c r="M221" i="1"/>
  <c r="D227" i="1"/>
  <c r="G227" i="1" s="1"/>
  <c r="C228" i="1"/>
  <c r="AU208" i="1" l="1"/>
  <c r="AU83" i="1" s="1"/>
  <c r="AR83" i="1"/>
  <c r="AT209" i="1"/>
  <c r="AK209" i="1"/>
  <c r="AB208" i="1"/>
  <c r="AA209" i="1"/>
  <c r="S210" i="1"/>
  <c r="T209" i="1"/>
  <c r="W209" i="1" s="1"/>
  <c r="K222" i="1"/>
  <c r="L221" i="1"/>
  <c r="O221" i="1" s="1"/>
  <c r="F228" i="1"/>
  <c r="E228" i="1" l="1"/>
  <c r="E85" i="1" s="1"/>
  <c r="F85" i="1"/>
  <c r="AE208" i="1"/>
  <c r="AE83" i="1" s="1"/>
  <c r="AB83" i="1"/>
  <c r="BA231" i="1"/>
  <c r="AS209" i="1"/>
  <c r="AI210" i="1"/>
  <c r="AJ209" i="1"/>
  <c r="AM209" i="1" s="1"/>
  <c r="AD209" i="1"/>
  <c r="V210" i="1"/>
  <c r="N222" i="1"/>
  <c r="D228" i="1" l="1"/>
  <c r="C229" i="1"/>
  <c r="F229" i="1" s="1"/>
  <c r="E229" i="1" s="1"/>
  <c r="G228" i="1"/>
  <c r="G85" i="1" s="1"/>
  <c r="D85" i="1"/>
  <c r="AZ231" i="1"/>
  <c r="BC231" i="1" s="1"/>
  <c r="AY232" i="1"/>
  <c r="BB232" i="1" s="1"/>
  <c r="AR209" i="1"/>
  <c r="AU209" i="1" s="1"/>
  <c r="AQ210" i="1"/>
  <c r="AL210" i="1"/>
  <c r="AC209" i="1"/>
  <c r="U210" i="1"/>
  <c r="M222" i="1"/>
  <c r="BA232" i="1" l="1"/>
  <c r="AT210" i="1"/>
  <c r="AK210" i="1"/>
  <c r="AA210" i="1"/>
  <c r="AB209" i="1"/>
  <c r="AE209" i="1" s="1"/>
  <c r="T210" i="1"/>
  <c r="W210" i="1" s="1"/>
  <c r="S211" i="1"/>
  <c r="K223" i="1"/>
  <c r="L222" i="1"/>
  <c r="O222" i="1" s="1"/>
  <c r="D229" i="1"/>
  <c r="G229" i="1" s="1"/>
  <c r="C230" i="1"/>
  <c r="F230" i="1" s="1"/>
  <c r="AY233" i="1" l="1"/>
  <c r="BB233" i="1" s="1"/>
  <c r="AZ232" i="1"/>
  <c r="BC232" i="1" s="1"/>
  <c r="AS210" i="1"/>
  <c r="AJ210" i="1"/>
  <c r="AM210" i="1" s="1"/>
  <c r="AI211" i="1"/>
  <c r="AD210" i="1"/>
  <c r="V211" i="1"/>
  <c r="N223" i="1"/>
  <c r="E230" i="1"/>
  <c r="BA233" i="1" l="1"/>
  <c r="AQ211" i="1"/>
  <c r="AR210" i="1"/>
  <c r="AU210" i="1" s="1"/>
  <c r="AL211" i="1"/>
  <c r="AC210" i="1"/>
  <c r="U211" i="1"/>
  <c r="M223" i="1"/>
  <c r="D230" i="1"/>
  <c r="G230" i="1" s="1"/>
  <c r="C231" i="1"/>
  <c r="AY234" i="1" l="1"/>
  <c r="BB234" i="1" s="1"/>
  <c r="AZ233" i="1"/>
  <c r="BC233" i="1" s="1"/>
  <c r="AT211" i="1"/>
  <c r="AS211" i="1" s="1"/>
  <c r="AK211" i="1"/>
  <c r="AA211" i="1"/>
  <c r="AB210" i="1"/>
  <c r="AE210" i="1" s="1"/>
  <c r="T211" i="1"/>
  <c r="W211" i="1" s="1"/>
  <c r="S212" i="1"/>
  <c r="K224" i="1"/>
  <c r="L223" i="1"/>
  <c r="O223" i="1" s="1"/>
  <c r="F231" i="1"/>
  <c r="E231" i="1" s="1"/>
  <c r="BA234" i="1" l="1"/>
  <c r="AQ212" i="1"/>
  <c r="AT212" i="1" s="1"/>
  <c r="AR211" i="1"/>
  <c r="AU211" i="1" s="1"/>
  <c r="AI212" i="1"/>
  <c r="AJ211" i="1"/>
  <c r="AM211" i="1" s="1"/>
  <c r="AD211" i="1"/>
  <c r="V212" i="1"/>
  <c r="N224" i="1"/>
  <c r="D231" i="1"/>
  <c r="G231" i="1" s="1"/>
  <c r="C232" i="1"/>
  <c r="F232" i="1" s="1"/>
  <c r="AZ234" i="1" l="1"/>
  <c r="BC234" i="1" s="1"/>
  <c r="AY235" i="1"/>
  <c r="BB235" i="1" s="1"/>
  <c r="AS212" i="1"/>
  <c r="AL212" i="1"/>
  <c r="AC211" i="1"/>
  <c r="U212" i="1"/>
  <c r="M224" i="1"/>
  <c r="E232" i="1"/>
  <c r="BA235" i="1" l="1"/>
  <c r="AR212" i="1"/>
  <c r="AU212" i="1" s="1"/>
  <c r="AQ213" i="1"/>
  <c r="AK212" i="1"/>
  <c r="AA212" i="1"/>
  <c r="AB211" i="1"/>
  <c r="AE211" i="1" s="1"/>
  <c r="S213" i="1"/>
  <c r="T212" i="1"/>
  <c r="W212" i="1" s="1"/>
  <c r="K225" i="1"/>
  <c r="N225" i="1" s="1"/>
  <c r="M225" i="1" s="1"/>
  <c r="L224" i="1"/>
  <c r="O224" i="1" s="1"/>
  <c r="C233" i="1"/>
  <c r="D232" i="1"/>
  <c r="G232" i="1" s="1"/>
  <c r="AY236" i="1" l="1"/>
  <c r="BB236" i="1" s="1"/>
  <c r="AZ235" i="1"/>
  <c r="BC235" i="1" s="1"/>
  <c r="AT213" i="1"/>
  <c r="AI213" i="1"/>
  <c r="AJ212" i="1"/>
  <c r="AM212" i="1" s="1"/>
  <c r="AD212" i="1"/>
  <c r="V213" i="1"/>
  <c r="L225" i="1"/>
  <c r="O225" i="1" s="1"/>
  <c r="K226" i="1"/>
  <c r="F233" i="1"/>
  <c r="BA236" i="1" l="1"/>
  <c r="AS213" i="1"/>
  <c r="AL213" i="1"/>
  <c r="AC212" i="1"/>
  <c r="U213" i="1"/>
  <c r="N226" i="1"/>
  <c r="M226" i="1" s="1"/>
  <c r="E233" i="1"/>
  <c r="AZ236" i="1" l="1"/>
  <c r="BC236" i="1" s="1"/>
  <c r="AY237" i="1"/>
  <c r="BB237" i="1" s="1"/>
  <c r="AR213" i="1"/>
  <c r="AU213" i="1" s="1"/>
  <c r="AQ214" i="1"/>
  <c r="AK213" i="1"/>
  <c r="AB212" i="1"/>
  <c r="AE212" i="1" s="1"/>
  <c r="AA213" i="1"/>
  <c r="S214" i="1"/>
  <c r="T213" i="1"/>
  <c r="W213" i="1" s="1"/>
  <c r="K227" i="1"/>
  <c r="N227" i="1" s="1"/>
  <c r="L226" i="1"/>
  <c r="O226" i="1" s="1"/>
  <c r="D233" i="1"/>
  <c r="G233" i="1" s="1"/>
  <c r="C234" i="1"/>
  <c r="BA237" i="1" l="1"/>
  <c r="AT214" i="1"/>
  <c r="AI214" i="1"/>
  <c r="AJ213" i="1"/>
  <c r="AM213" i="1" s="1"/>
  <c r="AD213" i="1"/>
  <c r="V214" i="1"/>
  <c r="M227" i="1"/>
  <c r="F234" i="1"/>
  <c r="E234" i="1" s="1"/>
  <c r="AZ237" i="1" l="1"/>
  <c r="BC237" i="1" s="1"/>
  <c r="AY238" i="1"/>
  <c r="BB238" i="1" s="1"/>
  <c r="BB86" i="1" s="1"/>
  <c r="AS214" i="1"/>
  <c r="AL214" i="1"/>
  <c r="AC213" i="1"/>
  <c r="U214" i="1"/>
  <c r="K228" i="1"/>
  <c r="L227" i="1"/>
  <c r="O227" i="1" s="1"/>
  <c r="D234" i="1"/>
  <c r="G234" i="1" s="1"/>
  <c r="C235" i="1"/>
  <c r="F235" i="1" s="1"/>
  <c r="AQ215" i="1" l="1"/>
  <c r="AR214" i="1"/>
  <c r="AU214" i="1" s="1"/>
  <c r="AK214" i="1"/>
  <c r="AA214" i="1"/>
  <c r="AB213" i="1"/>
  <c r="AE213" i="1" s="1"/>
  <c r="T214" i="1"/>
  <c r="W214" i="1" s="1"/>
  <c r="S215" i="1"/>
  <c r="N228" i="1"/>
  <c r="N85" i="1" s="1"/>
  <c r="E235" i="1"/>
  <c r="BA238" i="1" l="1"/>
  <c r="BA86" i="1" s="1"/>
  <c r="AT215" i="1"/>
  <c r="AJ214" i="1"/>
  <c r="AM214" i="1" s="1"/>
  <c r="AI215" i="1"/>
  <c r="AD214" i="1"/>
  <c r="V215" i="1"/>
  <c r="M228" i="1"/>
  <c r="M85" i="1" s="1"/>
  <c r="D235" i="1"/>
  <c r="G235" i="1" s="1"/>
  <c r="C236" i="1"/>
  <c r="AY239" i="1" l="1"/>
  <c r="BB239" i="1" s="1"/>
  <c r="AZ238" i="1"/>
  <c r="AS215" i="1"/>
  <c r="AL215" i="1"/>
  <c r="AC214" i="1"/>
  <c r="U215" i="1"/>
  <c r="K229" i="1"/>
  <c r="L228" i="1"/>
  <c r="F236" i="1"/>
  <c r="E236" i="1" s="1"/>
  <c r="O228" i="1" l="1"/>
  <c r="O85" i="1" s="1"/>
  <c r="L85" i="1"/>
  <c r="BC238" i="1"/>
  <c r="BC86" i="1" s="1"/>
  <c r="AZ86" i="1"/>
  <c r="BA239" i="1"/>
  <c r="AR215" i="1"/>
  <c r="AU215" i="1" s="1"/>
  <c r="AQ216" i="1"/>
  <c r="AK215" i="1"/>
  <c r="AB214" i="1"/>
  <c r="AE214" i="1" s="1"/>
  <c r="AA215" i="1"/>
  <c r="S216" i="1"/>
  <c r="T215" i="1"/>
  <c r="W215" i="1" s="1"/>
  <c r="N229" i="1"/>
  <c r="C237" i="1"/>
  <c r="D236" i="1"/>
  <c r="G236" i="1" s="1"/>
  <c r="AZ239" i="1" l="1"/>
  <c r="BC239" i="1" s="1"/>
  <c r="AY240" i="1"/>
  <c r="BB240" i="1" s="1"/>
  <c r="AT216" i="1"/>
  <c r="AI216" i="1"/>
  <c r="AJ215" i="1"/>
  <c r="AM215" i="1" s="1"/>
  <c r="AD215" i="1"/>
  <c r="V216" i="1"/>
  <c r="M229" i="1"/>
  <c r="F237" i="1"/>
  <c r="E237" i="1" s="1"/>
  <c r="BA240" i="1" l="1"/>
  <c r="AS216" i="1"/>
  <c r="AL216" i="1"/>
  <c r="AC215" i="1"/>
  <c r="U216" i="1"/>
  <c r="L229" i="1"/>
  <c r="O229" i="1" s="1"/>
  <c r="K230" i="1"/>
  <c r="D237" i="1"/>
  <c r="G237" i="1" s="1"/>
  <c r="C238" i="1"/>
  <c r="AY241" i="1" l="1"/>
  <c r="BB241" i="1" s="1"/>
  <c r="AZ240" i="1"/>
  <c r="BC240" i="1" s="1"/>
  <c r="AR216" i="1"/>
  <c r="AU216" i="1" s="1"/>
  <c r="AQ217" i="1"/>
  <c r="AK216" i="1"/>
  <c r="AA216" i="1"/>
  <c r="AB215" i="1"/>
  <c r="AE215" i="1" s="1"/>
  <c r="S217" i="1"/>
  <c r="T216" i="1"/>
  <c r="W216" i="1" s="1"/>
  <c r="N230" i="1"/>
  <c r="F238" i="1"/>
  <c r="E238" i="1" l="1"/>
  <c r="E86" i="1" s="1"/>
  <c r="F86" i="1"/>
  <c r="BA241" i="1"/>
  <c r="AT217" i="1"/>
  <c r="AJ216" i="1"/>
  <c r="AM216" i="1" s="1"/>
  <c r="AI217" i="1"/>
  <c r="AD216" i="1"/>
  <c r="V217" i="1"/>
  <c r="M230" i="1"/>
  <c r="C239" i="1" l="1"/>
  <c r="F239" i="1" s="1"/>
  <c r="D238" i="1"/>
  <c r="G238" i="1" s="1"/>
  <c r="G86" i="1" s="1"/>
  <c r="D86" i="1"/>
  <c r="AY242" i="1"/>
  <c r="BB242" i="1" s="1"/>
  <c r="AZ241" i="1"/>
  <c r="BC241" i="1" s="1"/>
  <c r="AS217" i="1"/>
  <c r="AL217" i="1"/>
  <c r="AC216" i="1"/>
  <c r="U217" i="1"/>
  <c r="L230" i="1"/>
  <c r="O230" i="1" s="1"/>
  <c r="K231" i="1"/>
  <c r="E239" i="1" l="1"/>
  <c r="D239" i="1" s="1"/>
  <c r="G239" i="1" s="1"/>
  <c r="AQ218" i="1"/>
  <c r="AR217" i="1"/>
  <c r="AU217" i="1" s="1"/>
  <c r="AK217" i="1"/>
  <c r="AA217" i="1"/>
  <c r="AB216" i="1"/>
  <c r="AE216" i="1" s="1"/>
  <c r="T217" i="1"/>
  <c r="W217" i="1" s="1"/>
  <c r="S218" i="1"/>
  <c r="N231" i="1"/>
  <c r="C240" i="1" l="1"/>
  <c r="F240" i="1" s="1"/>
  <c r="E240" i="1" s="1"/>
  <c r="BA242" i="1"/>
  <c r="AT218" i="1"/>
  <c r="AT84" i="1" s="1"/>
  <c r="AJ217" i="1"/>
  <c r="AM217" i="1" s="1"/>
  <c r="AI218" i="1"/>
  <c r="AD217" i="1"/>
  <c r="V218" i="1"/>
  <c r="V84" i="1" s="1"/>
  <c r="M231" i="1"/>
  <c r="AZ242" i="1" l="1"/>
  <c r="BC242" i="1" s="1"/>
  <c r="AY243" i="1"/>
  <c r="BB243" i="1" s="1"/>
  <c r="AS218" i="1"/>
  <c r="AS84" i="1" s="1"/>
  <c r="AL218" i="1"/>
  <c r="AL84" i="1" s="1"/>
  <c r="AC217" i="1"/>
  <c r="U218" i="1"/>
  <c r="U84" i="1" s="1"/>
  <c r="K232" i="1"/>
  <c r="L231" i="1"/>
  <c r="O231" i="1" s="1"/>
  <c r="C241" i="1"/>
  <c r="D240" i="1"/>
  <c r="G240" i="1" s="1"/>
  <c r="AR218" i="1" l="1"/>
  <c r="AQ219" i="1"/>
  <c r="AK218" i="1"/>
  <c r="AK84" i="1" s="1"/>
  <c r="AB217" i="1"/>
  <c r="AE217" i="1" s="1"/>
  <c r="AA218" i="1"/>
  <c r="T218" i="1"/>
  <c r="S219" i="1"/>
  <c r="N232" i="1"/>
  <c r="F241" i="1"/>
  <c r="W218" i="1" l="1"/>
  <c r="W84" i="1" s="1"/>
  <c r="T84" i="1"/>
  <c r="AU218" i="1"/>
  <c r="AU84" i="1" s="1"/>
  <c r="AR84" i="1"/>
  <c r="BA243" i="1"/>
  <c r="AT219" i="1"/>
  <c r="AS219" i="1" s="1"/>
  <c r="AI219" i="1"/>
  <c r="AJ218" i="1"/>
  <c r="AD218" i="1"/>
  <c r="AD84" i="1" s="1"/>
  <c r="V219" i="1"/>
  <c r="M232" i="1"/>
  <c r="E241" i="1"/>
  <c r="AM218" i="1" l="1"/>
  <c r="AM84" i="1" s="1"/>
  <c r="AJ84" i="1"/>
  <c r="AY244" i="1"/>
  <c r="BB244" i="1" s="1"/>
  <c r="AZ243" i="1"/>
  <c r="BC243" i="1" s="1"/>
  <c r="AQ220" i="1"/>
  <c r="AR219" i="1"/>
  <c r="AU219" i="1" s="1"/>
  <c r="AL219" i="1"/>
  <c r="AC218" i="1"/>
  <c r="AC84" i="1" s="1"/>
  <c r="U219" i="1"/>
  <c r="K233" i="1"/>
  <c r="L232" i="1"/>
  <c r="O232" i="1" s="1"/>
  <c r="D241" i="1"/>
  <c r="G241" i="1" s="1"/>
  <c r="C242" i="1"/>
  <c r="AT220" i="1" l="1"/>
  <c r="AK219" i="1"/>
  <c r="AA219" i="1"/>
  <c r="AB218" i="1"/>
  <c r="S220" i="1"/>
  <c r="T219" i="1"/>
  <c r="W219" i="1" s="1"/>
  <c r="N233" i="1"/>
  <c r="F242" i="1"/>
  <c r="E242" i="1" s="1"/>
  <c r="AE218" i="1" l="1"/>
  <c r="AE84" i="1" s="1"/>
  <c r="AB84" i="1"/>
  <c r="BA244" i="1"/>
  <c r="AS220" i="1"/>
  <c r="AI220" i="1"/>
  <c r="AJ219" i="1"/>
  <c r="AM219" i="1" s="1"/>
  <c r="AD219" i="1"/>
  <c r="V220" i="1"/>
  <c r="M233" i="1"/>
  <c r="D242" i="1"/>
  <c r="G242" i="1" s="1"/>
  <c r="C243" i="1"/>
  <c r="F243" i="1" s="1"/>
  <c r="AZ244" i="1" l="1"/>
  <c r="BC244" i="1" s="1"/>
  <c r="AY245" i="1"/>
  <c r="BB245" i="1" s="1"/>
  <c r="AR220" i="1"/>
  <c r="AU220" i="1" s="1"/>
  <c r="AQ221" i="1"/>
  <c r="AL220" i="1"/>
  <c r="AC219" i="1"/>
  <c r="U220" i="1"/>
  <c r="L233" i="1"/>
  <c r="O233" i="1" s="1"/>
  <c r="K234" i="1"/>
  <c r="E243" i="1"/>
  <c r="AT221" i="1" l="1"/>
  <c r="AK220" i="1"/>
  <c r="AA220" i="1"/>
  <c r="AB219" i="1"/>
  <c r="AE219" i="1" s="1"/>
  <c r="T220" i="1"/>
  <c r="W220" i="1" s="1"/>
  <c r="S221" i="1"/>
  <c r="N234" i="1"/>
  <c r="C244" i="1"/>
  <c r="D243" i="1"/>
  <c r="G243" i="1" s="1"/>
  <c r="BA245" i="1" l="1"/>
  <c r="AS221" i="1"/>
  <c r="AI221" i="1"/>
  <c r="AJ220" i="1"/>
  <c r="AM220" i="1" s="1"/>
  <c r="AD220" i="1"/>
  <c r="V221" i="1"/>
  <c r="M234" i="1"/>
  <c r="F244" i="1"/>
  <c r="E244" i="1" s="1"/>
  <c r="AY246" i="1" l="1"/>
  <c r="BB246" i="1" s="1"/>
  <c r="AZ245" i="1"/>
  <c r="BC245" i="1" s="1"/>
  <c r="AQ222" i="1"/>
  <c r="AR221" i="1"/>
  <c r="AU221" i="1" s="1"/>
  <c r="AL221" i="1"/>
  <c r="AC220" i="1"/>
  <c r="U221" i="1"/>
  <c r="L234" i="1"/>
  <c r="O234" i="1" s="1"/>
  <c r="K235" i="1"/>
  <c r="C245" i="1"/>
  <c r="D244" i="1"/>
  <c r="G244" i="1" s="1"/>
  <c r="AT222" i="1" l="1"/>
  <c r="AK221" i="1"/>
  <c r="AB220" i="1"/>
  <c r="AE220" i="1" s="1"/>
  <c r="AA221" i="1"/>
  <c r="T221" i="1"/>
  <c r="W221" i="1" s="1"/>
  <c r="S222" i="1"/>
  <c r="N235" i="1"/>
  <c r="F245" i="1"/>
  <c r="E245" i="1" s="1"/>
  <c r="BA246" i="1" l="1"/>
  <c r="AS222" i="1"/>
  <c r="AI222" i="1"/>
  <c r="AJ221" i="1"/>
  <c r="AM221" i="1" s="1"/>
  <c r="AD221" i="1"/>
  <c r="V222" i="1"/>
  <c r="M235" i="1"/>
  <c r="D245" i="1"/>
  <c r="G245" i="1" s="1"/>
  <c r="C246" i="1"/>
  <c r="F246" i="1" s="1"/>
  <c r="AZ246" i="1" l="1"/>
  <c r="BC246" i="1" s="1"/>
  <c r="AY247" i="1"/>
  <c r="BB247" i="1" s="1"/>
  <c r="AQ223" i="1"/>
  <c r="AR222" i="1"/>
  <c r="AU222" i="1" s="1"/>
  <c r="AL222" i="1"/>
  <c r="AC221" i="1"/>
  <c r="U222" i="1"/>
  <c r="K236" i="1"/>
  <c r="N236" i="1" s="1"/>
  <c r="L235" i="1"/>
  <c r="O235" i="1" s="1"/>
  <c r="E246" i="1"/>
  <c r="AT223" i="1" l="1"/>
  <c r="AK222" i="1"/>
  <c r="AA222" i="1"/>
  <c r="AB221" i="1"/>
  <c r="AE221" i="1" s="1"/>
  <c r="T222" i="1"/>
  <c r="W222" i="1" s="1"/>
  <c r="S223" i="1"/>
  <c r="M236" i="1"/>
  <c r="D246" i="1"/>
  <c r="G246" i="1" s="1"/>
  <c r="C247" i="1"/>
  <c r="F247" i="1" s="1"/>
  <c r="BA247" i="1" l="1"/>
  <c r="AS223" i="1"/>
  <c r="AJ222" i="1"/>
  <c r="AM222" i="1" s="1"/>
  <c r="AI223" i="1"/>
  <c r="AD222" i="1"/>
  <c r="V223" i="1"/>
  <c r="K237" i="1"/>
  <c r="L236" i="1"/>
  <c r="O236" i="1" s="1"/>
  <c r="E247" i="1"/>
  <c r="AY248" i="1" l="1"/>
  <c r="BB248" i="1" s="1"/>
  <c r="BB87" i="1" s="1"/>
  <c r="AZ247" i="1"/>
  <c r="BC247" i="1" s="1"/>
  <c r="AQ224" i="1"/>
  <c r="AR223" i="1"/>
  <c r="AU223" i="1" s="1"/>
  <c r="AL223" i="1"/>
  <c r="AC222" i="1"/>
  <c r="U223" i="1"/>
  <c r="N237" i="1"/>
  <c r="C248" i="1"/>
  <c r="D247" i="1"/>
  <c r="G247" i="1" s="1"/>
  <c r="AT224" i="1" l="1"/>
  <c r="AK223" i="1"/>
  <c r="AA223" i="1"/>
  <c r="AB222" i="1"/>
  <c r="AE222" i="1" s="1"/>
  <c r="T223" i="1"/>
  <c r="W223" i="1" s="1"/>
  <c r="S224" i="1"/>
  <c r="M237" i="1"/>
  <c r="F248" i="1"/>
  <c r="E248" i="1" l="1"/>
  <c r="E87" i="1" s="1"/>
  <c r="F87" i="1"/>
  <c r="BA248" i="1"/>
  <c r="BA87" i="1" s="1"/>
  <c r="AS224" i="1"/>
  <c r="AI224" i="1"/>
  <c r="AJ223" i="1"/>
  <c r="AM223" i="1" s="1"/>
  <c r="AD223" i="1"/>
  <c r="V224" i="1"/>
  <c r="L237" i="1"/>
  <c r="O237" i="1" s="1"/>
  <c r="K238" i="1"/>
  <c r="N238" i="1" s="1"/>
  <c r="N86" i="1" s="1"/>
  <c r="D248" i="1" l="1"/>
  <c r="G248" i="1" s="1"/>
  <c r="G87" i="1" s="1"/>
  <c r="C249" i="1"/>
  <c r="F249" i="1" s="1"/>
  <c r="AY249" i="1"/>
  <c r="BB249" i="1" s="1"/>
  <c r="AZ248" i="1"/>
  <c r="AR224" i="1"/>
  <c r="AU224" i="1" s="1"/>
  <c r="AQ225" i="1"/>
  <c r="AL224" i="1"/>
  <c r="AC223" i="1"/>
  <c r="U224" i="1"/>
  <c r="M238" i="1"/>
  <c r="M86" i="1" s="1"/>
  <c r="E249" i="1" l="1"/>
  <c r="D249" i="1" s="1"/>
  <c r="G249" i="1" s="1"/>
  <c r="D87" i="1"/>
  <c r="BC248" i="1"/>
  <c r="BC87" i="1" s="1"/>
  <c r="AZ87" i="1"/>
  <c r="AT225" i="1"/>
  <c r="AK224" i="1"/>
  <c r="AA224" i="1"/>
  <c r="AB223" i="1"/>
  <c r="AE223" i="1" s="1"/>
  <c r="T224" i="1"/>
  <c r="W224" i="1" s="1"/>
  <c r="S225" i="1"/>
  <c r="K239" i="1"/>
  <c r="L238" i="1"/>
  <c r="C250" i="1" l="1"/>
  <c r="O238" i="1"/>
  <c r="O86" i="1" s="1"/>
  <c r="L86" i="1"/>
  <c r="BA249" i="1"/>
  <c r="AS225" i="1"/>
  <c r="AI225" i="1"/>
  <c r="AJ224" i="1"/>
  <c r="AM224" i="1" s="1"/>
  <c r="AD224" i="1"/>
  <c r="V225" i="1"/>
  <c r="N239" i="1"/>
  <c r="F250" i="1"/>
  <c r="E250" i="1" s="1"/>
  <c r="AZ249" i="1" l="1"/>
  <c r="BC249" i="1" s="1"/>
  <c r="AY250" i="1"/>
  <c r="BB250" i="1" s="1"/>
  <c r="AQ226" i="1"/>
  <c r="AR225" i="1"/>
  <c r="AU225" i="1" s="1"/>
  <c r="AL225" i="1"/>
  <c r="AC224" i="1"/>
  <c r="U225" i="1"/>
  <c r="M239" i="1"/>
  <c r="D250" i="1"/>
  <c r="G250" i="1" s="1"/>
  <c r="C251" i="1"/>
  <c r="F251" i="1" s="1"/>
  <c r="AT226" i="1" l="1"/>
  <c r="AK225" i="1"/>
  <c r="AA225" i="1"/>
  <c r="AB224" i="1"/>
  <c r="AE224" i="1" s="1"/>
  <c r="T225" i="1"/>
  <c r="W225" i="1" s="1"/>
  <c r="S226" i="1"/>
  <c r="K240" i="1"/>
  <c r="L239" i="1"/>
  <c r="O239" i="1" s="1"/>
  <c r="E251" i="1"/>
  <c r="BA250" i="1" l="1"/>
  <c r="AS226" i="1"/>
  <c r="AJ225" i="1"/>
  <c r="AM225" i="1" s="1"/>
  <c r="AI226" i="1"/>
  <c r="AD225" i="1"/>
  <c r="V226" i="1"/>
  <c r="N240" i="1"/>
  <c r="C252" i="1"/>
  <c r="D251" i="1"/>
  <c r="G251" i="1" s="1"/>
  <c r="AZ250" i="1" l="1"/>
  <c r="BC250" i="1" s="1"/>
  <c r="AY251" i="1"/>
  <c r="BB251" i="1" s="1"/>
  <c r="AQ227" i="1"/>
  <c r="AR226" i="1"/>
  <c r="AU226" i="1" s="1"/>
  <c r="AL226" i="1"/>
  <c r="AC225" i="1"/>
  <c r="U226" i="1"/>
  <c r="M240" i="1"/>
  <c r="F252" i="1"/>
  <c r="E252" i="1" s="1"/>
  <c r="AT227" i="1" l="1"/>
  <c r="AK226" i="1"/>
  <c r="AB225" i="1"/>
  <c r="AE225" i="1" s="1"/>
  <c r="AA226" i="1"/>
  <c r="T226" i="1"/>
  <c r="W226" i="1" s="1"/>
  <c r="S227" i="1"/>
  <c r="K241" i="1"/>
  <c r="L240" i="1"/>
  <c r="O240" i="1" s="1"/>
  <c r="C253" i="1"/>
  <c r="F253" i="1" s="1"/>
  <c r="D252" i="1"/>
  <c r="G252" i="1" s="1"/>
  <c r="BA251" i="1" l="1"/>
  <c r="AS227" i="1"/>
  <c r="AI227" i="1"/>
  <c r="AJ226" i="1"/>
  <c r="AM226" i="1" s="1"/>
  <c r="AD226" i="1"/>
  <c r="V227" i="1"/>
  <c r="N241" i="1"/>
  <c r="E253" i="1"/>
  <c r="AY252" i="1" l="1"/>
  <c r="BB252" i="1" s="1"/>
  <c r="AZ251" i="1"/>
  <c r="BC251" i="1" s="1"/>
  <c r="AQ228" i="1"/>
  <c r="AR227" i="1"/>
  <c r="AU227" i="1" s="1"/>
  <c r="AL227" i="1"/>
  <c r="AC226" i="1"/>
  <c r="U227" i="1"/>
  <c r="M241" i="1"/>
  <c r="D253" i="1"/>
  <c r="G253" i="1" s="1"/>
  <c r="C254" i="1"/>
  <c r="AT228" i="1" l="1"/>
  <c r="AT85" i="1" s="1"/>
  <c r="AK227" i="1"/>
  <c r="AB226" i="1"/>
  <c r="AE226" i="1" s="1"/>
  <c r="AA227" i="1"/>
  <c r="T227" i="1"/>
  <c r="W227" i="1" s="1"/>
  <c r="S228" i="1"/>
  <c r="L241" i="1"/>
  <c r="O241" i="1" s="1"/>
  <c r="K242" i="1"/>
  <c r="F254" i="1"/>
  <c r="BA252" i="1" l="1"/>
  <c r="AS228" i="1"/>
  <c r="AS85" i="1" s="1"/>
  <c r="AI228" i="1"/>
  <c r="AJ227" i="1"/>
  <c r="AM227" i="1" s="1"/>
  <c r="AD227" i="1"/>
  <c r="V228" i="1"/>
  <c r="V85" i="1" s="1"/>
  <c r="N242" i="1"/>
  <c r="E254" i="1"/>
  <c r="AZ252" i="1" l="1"/>
  <c r="BC252" i="1" s="1"/>
  <c r="AY253" i="1"/>
  <c r="BB253" i="1" s="1"/>
  <c r="AR228" i="1"/>
  <c r="AQ229" i="1"/>
  <c r="AL228" i="1"/>
  <c r="AL85" i="1" s="1"/>
  <c r="AC227" i="1"/>
  <c r="U228" i="1"/>
  <c r="U85" i="1" s="1"/>
  <c r="M242" i="1"/>
  <c r="D254" i="1"/>
  <c r="G254" i="1" s="1"/>
  <c r="C255" i="1"/>
  <c r="AU228" i="1" l="1"/>
  <c r="AU85" i="1" s="1"/>
  <c r="AR85" i="1"/>
  <c r="AT229" i="1"/>
  <c r="AK228" i="1"/>
  <c r="AK85" i="1" s="1"/>
  <c r="AA228" i="1"/>
  <c r="AB227" i="1"/>
  <c r="AE227" i="1" s="1"/>
  <c r="S229" i="1"/>
  <c r="T228" i="1"/>
  <c r="K243" i="1"/>
  <c r="L242" i="1"/>
  <c r="O242" i="1" s="1"/>
  <c r="F255" i="1"/>
  <c r="W228" i="1" l="1"/>
  <c r="W85" i="1" s="1"/>
  <c r="T85" i="1"/>
  <c r="BA253" i="1"/>
  <c r="AS229" i="1"/>
  <c r="AI229" i="1"/>
  <c r="AJ228" i="1"/>
  <c r="AD228" i="1"/>
  <c r="AD85" i="1" s="1"/>
  <c r="V229" i="1"/>
  <c r="N243" i="1"/>
  <c r="E255" i="1"/>
  <c r="AM228" i="1" l="1"/>
  <c r="AM85" i="1" s="1"/>
  <c r="AJ85" i="1"/>
  <c r="AY254" i="1"/>
  <c r="BB254" i="1" s="1"/>
  <c r="AZ253" i="1"/>
  <c r="BC253" i="1" s="1"/>
  <c r="AQ230" i="1"/>
  <c r="AR229" i="1"/>
  <c r="AU229" i="1" s="1"/>
  <c r="AL229" i="1"/>
  <c r="AC228" i="1"/>
  <c r="AC85" i="1" s="1"/>
  <c r="U229" i="1"/>
  <c r="M243" i="1"/>
  <c r="C256" i="1"/>
  <c r="D255" i="1"/>
  <c r="G255" i="1" s="1"/>
  <c r="AT230" i="1" l="1"/>
  <c r="AK229" i="1"/>
  <c r="AA229" i="1"/>
  <c r="AB228" i="1"/>
  <c r="T229" i="1"/>
  <c r="W229" i="1" s="1"/>
  <c r="S230" i="1"/>
  <c r="K244" i="1"/>
  <c r="L243" i="1"/>
  <c r="O243" i="1" s="1"/>
  <c r="F256" i="1"/>
  <c r="AE228" i="1" l="1"/>
  <c r="AE85" i="1" s="1"/>
  <c r="AB85" i="1"/>
  <c r="BA254" i="1"/>
  <c r="AS230" i="1"/>
  <c r="AI230" i="1"/>
  <c r="AJ229" i="1"/>
  <c r="AM229" i="1" s="1"/>
  <c r="AD229" i="1"/>
  <c r="V230" i="1"/>
  <c r="N244" i="1"/>
  <c r="E256" i="1"/>
  <c r="AZ254" i="1" l="1"/>
  <c r="BC254" i="1" s="1"/>
  <c r="AY255" i="1"/>
  <c r="BB255" i="1" s="1"/>
  <c r="AQ231" i="1"/>
  <c r="AR230" i="1"/>
  <c r="AU230" i="1" s="1"/>
  <c r="AL230" i="1"/>
  <c r="AC229" i="1"/>
  <c r="U230" i="1"/>
  <c r="M244" i="1"/>
  <c r="C257" i="1"/>
  <c r="D256" i="1"/>
  <c r="G256" i="1" s="1"/>
  <c r="AT231" i="1" l="1"/>
  <c r="AK230" i="1"/>
  <c r="AA230" i="1"/>
  <c r="AB229" i="1"/>
  <c r="AE229" i="1" s="1"/>
  <c r="S231" i="1"/>
  <c r="T230" i="1"/>
  <c r="W230" i="1" s="1"/>
  <c r="K245" i="1"/>
  <c r="N245" i="1" s="1"/>
  <c r="L244" i="1"/>
  <c r="O244" i="1" s="1"/>
  <c r="F257" i="1"/>
  <c r="BA255" i="1" l="1"/>
  <c r="AS231" i="1"/>
  <c r="AJ230" i="1"/>
  <c r="AM230" i="1" s="1"/>
  <c r="AI231" i="1"/>
  <c r="AD230" i="1"/>
  <c r="V231" i="1"/>
  <c r="M245" i="1"/>
  <c r="E257" i="1"/>
  <c r="AZ255" i="1" l="1"/>
  <c r="BC255" i="1" s="1"/>
  <c r="AY256" i="1"/>
  <c r="BB256" i="1" s="1"/>
  <c r="AQ232" i="1"/>
  <c r="AR231" i="1"/>
  <c r="AU231" i="1" s="1"/>
  <c r="AL231" i="1"/>
  <c r="AC230" i="1"/>
  <c r="U231" i="1"/>
  <c r="L245" i="1"/>
  <c r="O245" i="1" s="1"/>
  <c r="K246" i="1"/>
  <c r="D257" i="1"/>
  <c r="G257" i="1" s="1"/>
  <c r="C258" i="1"/>
  <c r="AT232" i="1" l="1"/>
  <c r="AK231" i="1"/>
  <c r="AB230" i="1"/>
  <c r="AE230" i="1" s="1"/>
  <c r="AA231" i="1"/>
  <c r="S232" i="1"/>
  <c r="T231" i="1"/>
  <c r="W231" i="1" s="1"/>
  <c r="N246" i="1"/>
  <c r="M246" i="1" s="1"/>
  <c r="F258" i="1"/>
  <c r="F88" i="1" s="1"/>
  <c r="BA256" i="1" l="1"/>
  <c r="AS232" i="1"/>
  <c r="AJ231" i="1"/>
  <c r="AM231" i="1" s="1"/>
  <c r="AI232" i="1"/>
  <c r="AD231" i="1"/>
  <c r="V232" i="1"/>
  <c r="K247" i="1"/>
  <c r="N247" i="1" s="1"/>
  <c r="L246" i="1"/>
  <c r="O246" i="1" s="1"/>
  <c r="E258" i="1"/>
  <c r="E88" i="1" s="1"/>
  <c r="AY257" i="1" l="1"/>
  <c r="BB257" i="1" s="1"/>
  <c r="AZ256" i="1"/>
  <c r="BC256" i="1" s="1"/>
  <c r="AR232" i="1"/>
  <c r="AU232" i="1" s="1"/>
  <c r="AQ233" i="1"/>
  <c r="AL232" i="1"/>
  <c r="AC231" i="1"/>
  <c r="U232" i="1"/>
  <c r="M247" i="1"/>
  <c r="C259" i="1"/>
  <c r="D258" i="1"/>
  <c r="G258" i="1" l="1"/>
  <c r="G88" i="1" s="1"/>
  <c r="D88" i="1"/>
  <c r="AT233" i="1"/>
  <c r="AK232" i="1"/>
  <c r="AA232" i="1"/>
  <c r="AB231" i="1"/>
  <c r="AE231" i="1" s="1"/>
  <c r="T232" i="1"/>
  <c r="W232" i="1" s="1"/>
  <c r="S233" i="1"/>
  <c r="K248" i="1"/>
  <c r="L247" i="1"/>
  <c r="O247" i="1" s="1"/>
  <c r="F259" i="1"/>
  <c r="BA257" i="1" l="1"/>
  <c r="AS233" i="1"/>
  <c r="AJ232" i="1"/>
  <c r="AM232" i="1" s="1"/>
  <c r="AI233" i="1"/>
  <c r="AD232" i="1"/>
  <c r="V233" i="1"/>
  <c r="N248" i="1"/>
  <c r="N87" i="1" s="1"/>
  <c r="E259" i="1"/>
  <c r="AZ257" i="1" l="1"/>
  <c r="BC257" i="1" s="1"/>
  <c r="AY258" i="1"/>
  <c r="BB258" i="1" s="1"/>
  <c r="BB88" i="1" s="1"/>
  <c r="AR233" i="1"/>
  <c r="AU233" i="1" s="1"/>
  <c r="AQ234" i="1"/>
  <c r="AL233" i="1"/>
  <c r="AC232" i="1"/>
  <c r="U233" i="1"/>
  <c r="M248" i="1"/>
  <c r="M87" i="1" s="1"/>
  <c r="D259" i="1"/>
  <c r="G259" i="1" s="1"/>
  <c r="C260" i="1"/>
  <c r="AT234" i="1" l="1"/>
  <c r="AK233" i="1"/>
  <c r="AB232" i="1"/>
  <c r="AE232" i="1" s="1"/>
  <c r="AA233" i="1"/>
  <c r="T233" i="1"/>
  <c r="W233" i="1" s="1"/>
  <c r="S234" i="1"/>
  <c r="K249" i="1"/>
  <c r="L248" i="1"/>
  <c r="F260" i="1"/>
  <c r="O248" i="1" l="1"/>
  <c r="O87" i="1" s="1"/>
  <c r="L87" i="1"/>
  <c r="BA258" i="1"/>
  <c r="BA88" i="1" s="1"/>
  <c r="AS234" i="1"/>
  <c r="AI234" i="1"/>
  <c r="AJ233" i="1"/>
  <c r="AM233" i="1" s="1"/>
  <c r="AD233" i="1"/>
  <c r="V234" i="1"/>
  <c r="N249" i="1"/>
  <c r="E260" i="1"/>
  <c r="AY259" i="1" l="1"/>
  <c r="BB259" i="1" s="1"/>
  <c r="AZ258" i="1"/>
  <c r="AQ235" i="1"/>
  <c r="AR234" i="1"/>
  <c r="AU234" i="1" s="1"/>
  <c r="AL234" i="1"/>
  <c r="AC233" i="1"/>
  <c r="U234" i="1"/>
  <c r="M249" i="1"/>
  <c r="C261" i="1"/>
  <c r="D260" i="1"/>
  <c r="G260" i="1" s="1"/>
  <c r="BC258" i="1" l="1"/>
  <c r="BC88" i="1" s="1"/>
  <c r="AZ88" i="1"/>
  <c r="AT235" i="1"/>
  <c r="AK234" i="1"/>
  <c r="AA234" i="1"/>
  <c r="AB233" i="1"/>
  <c r="AE233" i="1" s="1"/>
  <c r="T234" i="1"/>
  <c r="W234" i="1" s="1"/>
  <c r="S235" i="1"/>
  <c r="L249" i="1"/>
  <c r="O249" i="1" s="1"/>
  <c r="K250" i="1"/>
  <c r="F261" i="1"/>
  <c r="BA259" i="1" l="1"/>
  <c r="AS235" i="1"/>
  <c r="AI235" i="1"/>
  <c r="AJ234" i="1"/>
  <c r="AM234" i="1" s="1"/>
  <c r="AD234" i="1"/>
  <c r="V235" i="1"/>
  <c r="N250" i="1"/>
  <c r="E261" i="1"/>
  <c r="AZ259" i="1" l="1"/>
  <c r="BC259" i="1" s="1"/>
  <c r="AY260" i="1"/>
  <c r="BB260" i="1" s="1"/>
  <c r="AR235" i="1"/>
  <c r="AU235" i="1" s="1"/>
  <c r="AQ236" i="1"/>
  <c r="AL235" i="1"/>
  <c r="AC234" i="1"/>
  <c r="U235" i="1"/>
  <c r="M250" i="1"/>
  <c r="C262" i="1"/>
  <c r="D261" i="1"/>
  <c r="G261" i="1" s="1"/>
  <c r="AT236" i="1" l="1"/>
  <c r="AK235" i="1"/>
  <c r="AB234" i="1"/>
  <c r="AE234" i="1" s="1"/>
  <c r="AA235" i="1"/>
  <c r="S236" i="1"/>
  <c r="T235" i="1"/>
  <c r="W235" i="1" s="1"/>
  <c r="L250" i="1"/>
  <c r="O250" i="1" s="1"/>
  <c r="K251" i="1"/>
  <c r="F262" i="1"/>
  <c r="BA260" i="1" l="1"/>
  <c r="AS236" i="1"/>
  <c r="AJ235" i="1"/>
  <c r="AM235" i="1" s="1"/>
  <c r="AI236" i="1"/>
  <c r="AD235" i="1"/>
  <c r="V236" i="1"/>
  <c r="N251" i="1"/>
  <c r="E262" i="1"/>
  <c r="AZ260" i="1" l="1"/>
  <c r="BC260" i="1" s="1"/>
  <c r="AY261" i="1"/>
  <c r="BB261" i="1" s="1"/>
  <c r="AQ237" i="1"/>
  <c r="AR236" i="1"/>
  <c r="AU236" i="1" s="1"/>
  <c r="AL236" i="1"/>
  <c r="AC235" i="1"/>
  <c r="U236" i="1"/>
  <c r="M251" i="1"/>
  <c r="D262" i="1"/>
  <c r="G262" i="1" s="1"/>
  <c r="C263" i="1"/>
  <c r="BA261" i="1" l="1"/>
  <c r="AT237" i="1"/>
  <c r="AK236" i="1"/>
  <c r="AA236" i="1"/>
  <c r="AB235" i="1"/>
  <c r="AE235" i="1" s="1"/>
  <c r="S237" i="1"/>
  <c r="T236" i="1"/>
  <c r="W236" i="1" s="1"/>
  <c r="K252" i="1"/>
  <c r="L251" i="1"/>
  <c r="O251" i="1" s="1"/>
  <c r="F263" i="1"/>
  <c r="AY262" i="1" l="1"/>
  <c r="BB262" i="1" s="1"/>
  <c r="AZ261" i="1"/>
  <c r="BC261" i="1" s="1"/>
  <c r="AS237" i="1"/>
  <c r="AI237" i="1"/>
  <c r="AJ236" i="1"/>
  <c r="AM236" i="1" s="1"/>
  <c r="AD236" i="1"/>
  <c r="V237" i="1"/>
  <c r="N252" i="1"/>
  <c r="E263" i="1"/>
  <c r="AQ238" i="1" l="1"/>
  <c r="AR237" i="1"/>
  <c r="AU237" i="1" s="1"/>
  <c r="AL237" i="1"/>
  <c r="AC236" i="1"/>
  <c r="U237" i="1"/>
  <c r="M252" i="1"/>
  <c r="C264" i="1"/>
  <c r="D263" i="1"/>
  <c r="G263" i="1" s="1"/>
  <c r="BA262" i="1" l="1"/>
  <c r="AT238" i="1"/>
  <c r="AT86" i="1" s="1"/>
  <c r="AK237" i="1"/>
  <c r="AA237" i="1"/>
  <c r="AB236" i="1"/>
  <c r="AE236" i="1" s="1"/>
  <c r="S238" i="1"/>
  <c r="T237" i="1"/>
  <c r="W237" i="1" s="1"/>
  <c r="K253" i="1"/>
  <c r="L252" i="1"/>
  <c r="O252" i="1" s="1"/>
  <c r="F264" i="1"/>
  <c r="AY263" i="1" l="1"/>
  <c r="BB263" i="1" s="1"/>
  <c r="AZ262" i="1"/>
  <c r="BC262" i="1" s="1"/>
  <c r="AS238" i="1"/>
  <c r="AS86" i="1" s="1"/>
  <c r="AI238" i="1"/>
  <c r="AJ237" i="1"/>
  <c r="AM237" i="1" s="1"/>
  <c r="AD237" i="1"/>
  <c r="V238" i="1"/>
  <c r="V86" i="1" s="1"/>
  <c r="N253" i="1"/>
  <c r="E264" i="1"/>
  <c r="AQ239" i="1" l="1"/>
  <c r="AR238" i="1"/>
  <c r="AL238" i="1"/>
  <c r="AL86" i="1" s="1"/>
  <c r="AC237" i="1"/>
  <c r="U238" i="1"/>
  <c r="U86" i="1" s="1"/>
  <c r="M253" i="1"/>
  <c r="D264" i="1"/>
  <c r="G264" i="1" s="1"/>
  <c r="C265" i="1"/>
  <c r="AU238" i="1" l="1"/>
  <c r="AU86" i="1" s="1"/>
  <c r="AR86" i="1"/>
  <c r="BA263" i="1"/>
  <c r="AT239" i="1"/>
  <c r="AK238" i="1"/>
  <c r="AK86" i="1" s="1"/>
  <c r="AA238" i="1"/>
  <c r="AB237" i="1"/>
  <c r="AE237" i="1" s="1"/>
  <c r="T238" i="1"/>
  <c r="S239" i="1"/>
  <c r="L253" i="1"/>
  <c r="O253" i="1" s="1"/>
  <c r="K254" i="1"/>
  <c r="F265" i="1"/>
  <c r="W238" i="1" l="1"/>
  <c r="W86" i="1" s="1"/>
  <c r="T86" i="1"/>
  <c r="AZ263" i="1"/>
  <c r="BC263" i="1" s="1"/>
  <c r="AY264" i="1"/>
  <c r="BB264" i="1" s="1"/>
  <c r="AS239" i="1"/>
  <c r="AI239" i="1"/>
  <c r="AJ238" i="1"/>
  <c r="AD238" i="1"/>
  <c r="AD86" i="1" s="1"/>
  <c r="V239" i="1"/>
  <c r="N254" i="1"/>
  <c r="E265" i="1"/>
  <c r="AM238" i="1" l="1"/>
  <c r="AM86" i="1" s="1"/>
  <c r="AJ86" i="1"/>
  <c r="AR239" i="1"/>
  <c r="AU239" i="1" s="1"/>
  <c r="AQ240" i="1"/>
  <c r="AL239" i="1"/>
  <c r="AC238" i="1"/>
  <c r="AC86" i="1" s="1"/>
  <c r="U239" i="1"/>
  <c r="M254" i="1"/>
  <c r="C266" i="1"/>
  <c r="D265" i="1"/>
  <c r="G265" i="1" s="1"/>
  <c r="BA264" i="1" l="1"/>
  <c r="AT240" i="1"/>
  <c r="AK239" i="1"/>
  <c r="AB238" i="1"/>
  <c r="AA239" i="1"/>
  <c r="S240" i="1"/>
  <c r="T239" i="1"/>
  <c r="W239" i="1" s="1"/>
  <c r="K255" i="1"/>
  <c r="L254" i="1"/>
  <c r="O254" i="1" s="1"/>
  <c r="F266" i="1"/>
  <c r="AE238" i="1" l="1"/>
  <c r="AE86" i="1" s="1"/>
  <c r="AB86" i="1"/>
  <c r="AY265" i="1"/>
  <c r="BB265" i="1" s="1"/>
  <c r="AZ264" i="1"/>
  <c r="BC264" i="1" s="1"/>
  <c r="AS240" i="1"/>
  <c r="AJ239" i="1"/>
  <c r="AM239" i="1" s="1"/>
  <c r="AI240" i="1"/>
  <c r="AD239" i="1"/>
  <c r="V240" i="1"/>
  <c r="N255" i="1"/>
  <c r="E266" i="1"/>
  <c r="AQ241" i="1" l="1"/>
  <c r="AR240" i="1"/>
  <c r="AU240" i="1" s="1"/>
  <c r="AL240" i="1"/>
  <c r="AC239" i="1"/>
  <c r="U240" i="1"/>
  <c r="M255" i="1"/>
  <c r="D266" i="1"/>
  <c r="G266" i="1" s="1"/>
  <c r="C267" i="1"/>
  <c r="F267" i="1" s="1"/>
  <c r="BA265" i="1" l="1"/>
  <c r="AT241" i="1"/>
  <c r="AK240" i="1"/>
  <c r="AB239" i="1"/>
  <c r="AE239" i="1" s="1"/>
  <c r="AA240" i="1"/>
  <c r="T240" i="1"/>
  <c r="W240" i="1" s="1"/>
  <c r="S241" i="1"/>
  <c r="K256" i="1"/>
  <c r="L255" i="1"/>
  <c r="O255" i="1" s="1"/>
  <c r="E267" i="1"/>
  <c r="AZ265" i="1" l="1"/>
  <c r="BC265" i="1" s="1"/>
  <c r="AY266" i="1"/>
  <c r="BB266" i="1" s="1"/>
  <c r="AS241" i="1"/>
  <c r="AJ240" i="1"/>
  <c r="AM240" i="1" s="1"/>
  <c r="AI241" i="1"/>
  <c r="AD240" i="1"/>
  <c r="V241" i="1"/>
  <c r="N256" i="1"/>
  <c r="M256" i="1" s="1"/>
  <c r="D267" i="1"/>
  <c r="G267" i="1" s="1"/>
  <c r="C268" i="1"/>
  <c r="AR241" i="1" l="1"/>
  <c r="AU241" i="1" s="1"/>
  <c r="AQ242" i="1"/>
  <c r="AL241" i="1"/>
  <c r="AC240" i="1"/>
  <c r="U241" i="1"/>
  <c r="K257" i="1"/>
  <c r="L256" i="1"/>
  <c r="O256" i="1" s="1"/>
  <c r="F268" i="1"/>
  <c r="F89" i="1" s="1"/>
  <c r="BA266" i="1" l="1"/>
  <c r="AT242" i="1"/>
  <c r="AK241" i="1"/>
  <c r="AB240" i="1"/>
  <c r="AE240" i="1" s="1"/>
  <c r="AA241" i="1"/>
  <c r="S242" i="1"/>
  <c r="T241" i="1"/>
  <c r="W241" i="1" s="1"/>
  <c r="N257" i="1"/>
  <c r="M257" i="1" s="1"/>
  <c r="E268" i="1"/>
  <c r="E89" i="1" s="1"/>
  <c r="AY267" i="1" l="1"/>
  <c r="BB267" i="1" s="1"/>
  <c r="AZ266" i="1"/>
  <c r="BC266" i="1" s="1"/>
  <c r="AS242" i="1"/>
  <c r="AJ241" i="1"/>
  <c r="AM241" i="1" s="1"/>
  <c r="AI242" i="1"/>
  <c r="AD241" i="1"/>
  <c r="V242" i="1"/>
  <c r="L257" i="1"/>
  <c r="O257" i="1" s="1"/>
  <c r="K258" i="1"/>
  <c r="N258" i="1" s="1"/>
  <c r="N88" i="1" s="1"/>
  <c r="C269" i="1"/>
  <c r="D268" i="1"/>
  <c r="G268" i="1" l="1"/>
  <c r="G89" i="1" s="1"/>
  <c r="D89" i="1"/>
  <c r="AQ243" i="1"/>
  <c r="AR242" i="1"/>
  <c r="AU242" i="1" s="1"/>
  <c r="AL242" i="1"/>
  <c r="AC241" i="1"/>
  <c r="U242" i="1"/>
  <c r="M258" i="1"/>
  <c r="M88" i="1" s="1"/>
  <c r="F269" i="1"/>
  <c r="BA267" i="1" l="1"/>
  <c r="AT243" i="1"/>
  <c r="AK242" i="1"/>
  <c r="AB241" i="1"/>
  <c r="AE241" i="1" s="1"/>
  <c r="AA242" i="1"/>
  <c r="T242" i="1"/>
  <c r="W242" i="1" s="1"/>
  <c r="S243" i="1"/>
  <c r="L258" i="1"/>
  <c r="K259" i="1"/>
  <c r="E269" i="1"/>
  <c r="O258" i="1" l="1"/>
  <c r="O88" i="1" s="1"/>
  <c r="L88" i="1"/>
  <c r="AZ267" i="1"/>
  <c r="BC267" i="1" s="1"/>
  <c r="AY268" i="1"/>
  <c r="BB268" i="1" s="1"/>
  <c r="BB89" i="1" s="1"/>
  <c r="AS243" i="1"/>
  <c r="AI243" i="1"/>
  <c r="AJ242" i="1"/>
  <c r="AM242" i="1" s="1"/>
  <c r="AD242" i="1"/>
  <c r="V243" i="1"/>
  <c r="N259" i="1"/>
  <c r="C270" i="1"/>
  <c r="D269" i="1"/>
  <c r="G269" i="1" s="1"/>
  <c r="AR243" i="1" l="1"/>
  <c r="AU243" i="1" s="1"/>
  <c r="AQ244" i="1"/>
  <c r="AL243" i="1"/>
  <c r="AC242" i="1"/>
  <c r="U243" i="1"/>
  <c r="M259" i="1"/>
  <c r="F270" i="1"/>
  <c r="BA268" i="1" l="1"/>
  <c r="BA89" i="1" s="1"/>
  <c r="AT244" i="1"/>
  <c r="AK243" i="1"/>
  <c r="AA243" i="1"/>
  <c r="AB242" i="1"/>
  <c r="AE242" i="1" s="1"/>
  <c r="T243" i="1"/>
  <c r="W243" i="1" s="1"/>
  <c r="S244" i="1"/>
  <c r="K260" i="1"/>
  <c r="L259" i="1"/>
  <c r="O259" i="1" s="1"/>
  <c r="E270" i="1"/>
  <c r="AZ268" i="1" l="1"/>
  <c r="AY269" i="1"/>
  <c r="BB269" i="1" s="1"/>
  <c r="AS244" i="1"/>
  <c r="AJ243" i="1"/>
  <c r="AM243" i="1" s="1"/>
  <c r="AI244" i="1"/>
  <c r="AD243" i="1"/>
  <c r="V244" i="1"/>
  <c r="N260" i="1"/>
  <c r="C271" i="1"/>
  <c r="D270" i="1"/>
  <c r="G270" i="1" s="1"/>
  <c r="BC268" i="1" l="1"/>
  <c r="BC89" i="1" s="1"/>
  <c r="AZ89" i="1"/>
  <c r="BA269" i="1"/>
  <c r="AQ245" i="1"/>
  <c r="AR244" i="1"/>
  <c r="AU244" i="1" s="1"/>
  <c r="AL244" i="1"/>
  <c r="AC243" i="1"/>
  <c r="U244" i="1"/>
  <c r="M260" i="1"/>
  <c r="F271" i="1"/>
  <c r="AY270" i="1" l="1"/>
  <c r="BB270" i="1" s="1"/>
  <c r="AZ269" i="1"/>
  <c r="BC269" i="1" s="1"/>
  <c r="AT245" i="1"/>
  <c r="AK244" i="1"/>
  <c r="AB243" i="1"/>
  <c r="AE243" i="1" s="1"/>
  <c r="AA244" i="1"/>
  <c r="T244" i="1"/>
  <c r="W244" i="1" s="1"/>
  <c r="S245" i="1"/>
  <c r="K261" i="1"/>
  <c r="L260" i="1"/>
  <c r="O260" i="1" s="1"/>
  <c r="E271" i="1"/>
  <c r="BA270" i="1" l="1"/>
  <c r="AS245" i="1"/>
  <c r="AI245" i="1"/>
  <c r="AJ244" i="1"/>
  <c r="AM244" i="1" s="1"/>
  <c r="AD244" i="1"/>
  <c r="V245" i="1"/>
  <c r="N261" i="1"/>
  <c r="D271" i="1"/>
  <c r="G271" i="1" s="1"/>
  <c r="C272" i="1"/>
  <c r="AY271" i="1" l="1"/>
  <c r="BB271" i="1" s="1"/>
  <c r="AZ270" i="1"/>
  <c r="BC270" i="1" s="1"/>
  <c r="AQ246" i="1"/>
  <c r="AR245" i="1"/>
  <c r="AU245" i="1" s="1"/>
  <c r="AL245" i="1"/>
  <c r="AC244" i="1"/>
  <c r="U245" i="1"/>
  <c r="M261" i="1"/>
  <c r="F272" i="1"/>
  <c r="BA271" i="1" l="1"/>
  <c r="AT246" i="1"/>
  <c r="AK245" i="1"/>
  <c r="AA245" i="1"/>
  <c r="AB244" i="1"/>
  <c r="AE244" i="1" s="1"/>
  <c r="S246" i="1"/>
  <c r="T245" i="1"/>
  <c r="W245" i="1" s="1"/>
  <c r="L261" i="1"/>
  <c r="O261" i="1" s="1"/>
  <c r="K262" i="1"/>
  <c r="E272" i="1"/>
  <c r="AY272" i="1" l="1"/>
  <c r="BB272" i="1" s="1"/>
  <c r="AZ271" i="1"/>
  <c r="BC271" i="1" s="1"/>
  <c r="AS246" i="1"/>
  <c r="AJ245" i="1"/>
  <c r="AM245" i="1" s="1"/>
  <c r="AI246" i="1"/>
  <c r="AD245" i="1"/>
  <c r="V246" i="1"/>
  <c r="N262" i="1"/>
  <c r="C273" i="1"/>
  <c r="D272" i="1"/>
  <c r="G272" i="1" s="1"/>
  <c r="AQ247" i="1" l="1"/>
  <c r="AR246" i="1"/>
  <c r="AU246" i="1" s="1"/>
  <c r="AL246" i="1"/>
  <c r="AC245" i="1"/>
  <c r="U246" i="1"/>
  <c r="M262" i="1"/>
  <c r="F273" i="1"/>
  <c r="E273" i="1" s="1"/>
  <c r="BA272" i="1" l="1"/>
  <c r="AT247" i="1"/>
  <c r="AK246" i="1"/>
  <c r="AB245" i="1"/>
  <c r="AE245" i="1" s="1"/>
  <c r="AA246" i="1"/>
  <c r="S247" i="1"/>
  <c r="T246" i="1"/>
  <c r="W246" i="1" s="1"/>
  <c r="K263" i="1"/>
  <c r="L262" i="1"/>
  <c r="O262" i="1" s="1"/>
  <c r="D273" i="1"/>
  <c r="G273" i="1" s="1"/>
  <c r="C274" i="1"/>
  <c r="AY273" i="1" l="1"/>
  <c r="BB273" i="1" s="1"/>
  <c r="AZ272" i="1"/>
  <c r="BC272" i="1" s="1"/>
  <c r="AS247" i="1"/>
  <c r="AJ246" i="1"/>
  <c r="AM246" i="1" s="1"/>
  <c r="AI247" i="1"/>
  <c r="AD246" i="1"/>
  <c r="V247" i="1"/>
  <c r="N263" i="1"/>
  <c r="F274" i="1"/>
  <c r="AR247" i="1" l="1"/>
  <c r="AU247" i="1" s="1"/>
  <c r="AQ248" i="1"/>
  <c r="AL247" i="1"/>
  <c r="AC246" i="1"/>
  <c r="U247" i="1"/>
  <c r="M263" i="1"/>
  <c r="E274" i="1"/>
  <c r="BA273" i="1" l="1"/>
  <c r="AT248" i="1"/>
  <c r="AT87" i="1" s="1"/>
  <c r="AK247" i="1"/>
  <c r="AB246" i="1"/>
  <c r="AE246" i="1" s="1"/>
  <c r="AA247" i="1"/>
  <c r="S248" i="1"/>
  <c r="T247" i="1"/>
  <c r="W247" i="1" s="1"/>
  <c r="K264" i="1"/>
  <c r="L263" i="1"/>
  <c r="O263" i="1" s="1"/>
  <c r="C275" i="1"/>
  <c r="D274" i="1"/>
  <c r="G274" i="1" s="1"/>
  <c r="AZ273" i="1" l="1"/>
  <c r="BC273" i="1" s="1"/>
  <c r="AY274" i="1"/>
  <c r="BB274" i="1" s="1"/>
  <c r="AS248" i="1"/>
  <c r="AS87" i="1" s="1"/>
  <c r="AJ247" i="1"/>
  <c r="AM247" i="1" s="1"/>
  <c r="AI248" i="1"/>
  <c r="AD247" i="1"/>
  <c r="V248" i="1"/>
  <c r="V87" i="1" s="1"/>
  <c r="N264" i="1"/>
  <c r="F275" i="1"/>
  <c r="AR248" i="1" l="1"/>
  <c r="AQ249" i="1"/>
  <c r="AL248" i="1"/>
  <c r="AL87" i="1" s="1"/>
  <c r="AC247" i="1"/>
  <c r="U248" i="1"/>
  <c r="U87" i="1" s="1"/>
  <c r="M264" i="1"/>
  <c r="E275" i="1"/>
  <c r="AU248" i="1" l="1"/>
  <c r="AU87" i="1" s="1"/>
  <c r="AR87" i="1"/>
  <c r="BA274" i="1"/>
  <c r="AT249" i="1"/>
  <c r="AK248" i="1"/>
  <c r="AK87" i="1" s="1"/>
  <c r="AB247" i="1"/>
  <c r="AE247" i="1" s="1"/>
  <c r="AA248" i="1"/>
  <c r="T248" i="1"/>
  <c r="S249" i="1"/>
  <c r="K265" i="1"/>
  <c r="L264" i="1"/>
  <c r="O264" i="1" s="1"/>
  <c r="C276" i="1"/>
  <c r="D275" i="1"/>
  <c r="G275" i="1" s="1"/>
  <c r="W248" i="1" l="1"/>
  <c r="W87" i="1" s="1"/>
  <c r="T87" i="1"/>
  <c r="AY275" i="1"/>
  <c r="BB275" i="1" s="1"/>
  <c r="AZ274" i="1"/>
  <c r="BC274" i="1" s="1"/>
  <c r="AS249" i="1"/>
  <c r="AI249" i="1"/>
  <c r="AJ248" i="1"/>
  <c r="AD248" i="1"/>
  <c r="AD87" i="1" s="1"/>
  <c r="V249" i="1"/>
  <c r="N265" i="1"/>
  <c r="F276" i="1"/>
  <c r="AM248" i="1" l="1"/>
  <c r="AM87" i="1" s="1"/>
  <c r="AJ87" i="1"/>
  <c r="AR249" i="1"/>
  <c r="AU249" i="1" s="1"/>
  <c r="AQ250" i="1"/>
  <c r="AL249" i="1"/>
  <c r="AC248" i="1"/>
  <c r="AC87" i="1" s="1"/>
  <c r="U249" i="1"/>
  <c r="M265" i="1"/>
  <c r="E276" i="1"/>
  <c r="BA275" i="1" l="1"/>
  <c r="AT250" i="1"/>
  <c r="AK249" i="1"/>
  <c r="AA249" i="1"/>
  <c r="AB248" i="1"/>
  <c r="T249" i="1"/>
  <c r="W249" i="1" s="1"/>
  <c r="S250" i="1"/>
  <c r="K266" i="1"/>
  <c r="L265" i="1"/>
  <c r="O265" i="1" s="1"/>
  <c r="C277" i="1"/>
  <c r="D276" i="1"/>
  <c r="G276" i="1" s="1"/>
  <c r="AE248" i="1" l="1"/>
  <c r="AE87" i="1" s="1"/>
  <c r="AB87" i="1"/>
  <c r="AY276" i="1"/>
  <c r="BB276" i="1" s="1"/>
  <c r="AZ275" i="1"/>
  <c r="BC275" i="1" s="1"/>
  <c r="AS250" i="1"/>
  <c r="AJ249" i="1"/>
  <c r="AM249" i="1" s="1"/>
  <c r="AI250" i="1"/>
  <c r="AD249" i="1"/>
  <c r="V250" i="1"/>
  <c r="N266" i="1"/>
  <c r="F277" i="1"/>
  <c r="AQ251" i="1" l="1"/>
  <c r="AR250" i="1"/>
  <c r="AU250" i="1" s="1"/>
  <c r="AL250" i="1"/>
  <c r="AC249" i="1"/>
  <c r="U250" i="1"/>
  <c r="M266" i="1"/>
  <c r="E277" i="1"/>
  <c r="BA276" i="1" l="1"/>
  <c r="AT251" i="1"/>
  <c r="AK250" i="1"/>
  <c r="AB249" i="1"/>
  <c r="AE249" i="1" s="1"/>
  <c r="AA250" i="1"/>
  <c r="S251" i="1"/>
  <c r="T250" i="1"/>
  <c r="W250" i="1" s="1"/>
  <c r="L266" i="1"/>
  <c r="O266" i="1" s="1"/>
  <c r="K267" i="1"/>
  <c r="C278" i="1"/>
  <c r="D277" i="1"/>
  <c r="G277" i="1" s="1"/>
  <c r="AZ276" i="1" l="1"/>
  <c r="BC276" i="1" s="1"/>
  <c r="AY277" i="1"/>
  <c r="BB277" i="1" s="1"/>
  <c r="AS251" i="1"/>
  <c r="AI251" i="1"/>
  <c r="AJ250" i="1"/>
  <c r="AM250" i="1" s="1"/>
  <c r="AD250" i="1"/>
  <c r="V251" i="1"/>
  <c r="N267" i="1"/>
  <c r="F278" i="1"/>
  <c r="F90" i="1" s="1"/>
  <c r="AQ252" i="1" l="1"/>
  <c r="AR251" i="1"/>
  <c r="AU251" i="1" s="1"/>
  <c r="AL251" i="1"/>
  <c r="AC250" i="1"/>
  <c r="U251" i="1"/>
  <c r="M267" i="1"/>
  <c r="E278" i="1"/>
  <c r="E90" i="1" s="1"/>
  <c r="E104" i="1" s="1"/>
  <c r="BA277" i="1" l="1"/>
  <c r="AT252" i="1"/>
  <c r="AK251" i="1"/>
  <c r="AA251" i="1"/>
  <c r="AB250" i="1"/>
  <c r="AE250" i="1" s="1"/>
  <c r="S252" i="1"/>
  <c r="T251" i="1"/>
  <c r="W251" i="1" s="1"/>
  <c r="K268" i="1"/>
  <c r="L267" i="1"/>
  <c r="O267" i="1" s="1"/>
  <c r="D278" i="1"/>
  <c r="C279" i="1"/>
  <c r="G278" i="1" l="1"/>
  <c r="G90" i="1" s="1"/>
  <c r="D90" i="1"/>
  <c r="D104" i="1" s="1"/>
  <c r="AY278" i="1"/>
  <c r="BB278" i="1" s="1"/>
  <c r="BB90" i="1" s="1"/>
  <c r="AZ277" i="1"/>
  <c r="BC277" i="1" s="1"/>
  <c r="AS252" i="1"/>
  <c r="AI252" i="1"/>
  <c r="AJ251" i="1"/>
  <c r="AM251" i="1" s="1"/>
  <c r="AD251" i="1"/>
  <c r="V252" i="1"/>
  <c r="N268" i="1"/>
  <c r="N89" i="1" s="1"/>
  <c r="F279" i="1"/>
  <c r="AR252" i="1" l="1"/>
  <c r="AU252" i="1" s="1"/>
  <c r="AQ253" i="1"/>
  <c r="AL252" i="1"/>
  <c r="AC251" i="1"/>
  <c r="U252" i="1"/>
  <c r="M268" i="1"/>
  <c r="M89" i="1" s="1"/>
  <c r="E279" i="1"/>
  <c r="BA278" i="1" l="1"/>
  <c r="BA90" i="1" s="1"/>
  <c r="AT253" i="1"/>
  <c r="AK252" i="1"/>
  <c r="AA252" i="1"/>
  <c r="AB251" i="1"/>
  <c r="AE251" i="1" s="1"/>
  <c r="S253" i="1"/>
  <c r="T252" i="1"/>
  <c r="W252" i="1" s="1"/>
  <c r="K269" i="1"/>
  <c r="L268" i="1"/>
  <c r="C280" i="1"/>
  <c r="D279" i="1"/>
  <c r="G279" i="1" s="1"/>
  <c r="O268" i="1" l="1"/>
  <c r="O89" i="1" s="1"/>
  <c r="L89" i="1"/>
  <c r="AZ278" i="1"/>
  <c r="AY279" i="1"/>
  <c r="BB279" i="1" s="1"/>
  <c r="AS253" i="1"/>
  <c r="AI253" i="1"/>
  <c r="AJ252" i="1"/>
  <c r="AM252" i="1" s="1"/>
  <c r="AD252" i="1"/>
  <c r="V253" i="1"/>
  <c r="N269" i="1"/>
  <c r="F280" i="1"/>
  <c r="BC278" i="1" l="1"/>
  <c r="BC90" i="1" s="1"/>
  <c r="AZ90" i="1"/>
  <c r="AQ254" i="1"/>
  <c r="AR253" i="1"/>
  <c r="AU253" i="1" s="1"/>
  <c r="AL253" i="1"/>
  <c r="AC252" i="1"/>
  <c r="U253" i="1"/>
  <c r="M269" i="1"/>
  <c r="E280" i="1"/>
  <c r="BA279" i="1" l="1"/>
  <c r="AT254" i="1"/>
  <c r="AK253" i="1"/>
  <c r="AB252" i="1"/>
  <c r="AE252" i="1" s="1"/>
  <c r="AA253" i="1"/>
  <c r="S254" i="1"/>
  <c r="T253" i="1"/>
  <c r="W253" i="1" s="1"/>
  <c r="L269" i="1"/>
  <c r="O269" i="1" s="1"/>
  <c r="K270" i="1"/>
  <c r="D280" i="1"/>
  <c r="G280" i="1" s="1"/>
  <c r="C281" i="1"/>
  <c r="AY280" i="1" l="1"/>
  <c r="BB280" i="1" s="1"/>
  <c r="AZ279" i="1"/>
  <c r="BC279" i="1" s="1"/>
  <c r="AS254" i="1"/>
  <c r="AJ253" i="1"/>
  <c r="AM253" i="1" s="1"/>
  <c r="AI254" i="1"/>
  <c r="AD253" i="1"/>
  <c r="V254" i="1"/>
  <c r="N270" i="1"/>
  <c r="F281" i="1"/>
  <c r="AQ255" i="1" l="1"/>
  <c r="AR254" i="1"/>
  <c r="AU254" i="1" s="1"/>
  <c r="AL254" i="1"/>
  <c r="AC253" i="1"/>
  <c r="U254" i="1"/>
  <c r="M270" i="1"/>
  <c r="E281" i="1"/>
  <c r="BA280" i="1" l="1"/>
  <c r="AT255" i="1"/>
  <c r="AK254" i="1"/>
  <c r="AB253" i="1"/>
  <c r="AE253" i="1" s="1"/>
  <c r="AA254" i="1"/>
  <c r="T254" i="1"/>
  <c r="W254" i="1" s="1"/>
  <c r="S255" i="1"/>
  <c r="K271" i="1"/>
  <c r="L270" i="1"/>
  <c r="O270" i="1" s="1"/>
  <c r="C282" i="1"/>
  <c r="D281" i="1"/>
  <c r="G281" i="1" s="1"/>
  <c r="AY281" i="1" l="1"/>
  <c r="BB281" i="1" s="1"/>
  <c r="AZ280" i="1"/>
  <c r="BC280" i="1" s="1"/>
  <c r="AS255" i="1"/>
  <c r="AJ254" i="1"/>
  <c r="AM254" i="1" s="1"/>
  <c r="AI255" i="1"/>
  <c r="AD254" i="1"/>
  <c r="V255" i="1"/>
  <c r="N271" i="1"/>
  <c r="F282" i="1"/>
  <c r="AQ256" i="1" l="1"/>
  <c r="AR255" i="1"/>
  <c r="AU255" i="1" s="1"/>
  <c r="AL255" i="1"/>
  <c r="AC254" i="1"/>
  <c r="U255" i="1"/>
  <c r="M271" i="1"/>
  <c r="E282" i="1"/>
  <c r="BA281" i="1" l="1"/>
  <c r="AT256" i="1"/>
  <c r="AK255" i="1"/>
  <c r="AB254" i="1"/>
  <c r="AE254" i="1" s="1"/>
  <c r="AA255" i="1"/>
  <c r="S256" i="1"/>
  <c r="T255" i="1"/>
  <c r="W255" i="1" s="1"/>
  <c r="K272" i="1"/>
  <c r="L271" i="1"/>
  <c r="O271" i="1" s="1"/>
  <c r="D282" i="1"/>
  <c r="G282" i="1" s="1"/>
  <c r="C283" i="1"/>
  <c r="AZ281" i="1" l="1"/>
  <c r="BC281" i="1" s="1"/>
  <c r="AY282" i="1"/>
  <c r="BB282" i="1" s="1"/>
  <c r="AS256" i="1"/>
  <c r="AJ255" i="1"/>
  <c r="AM255" i="1" s="1"/>
  <c r="AI256" i="1"/>
  <c r="AD255" i="1"/>
  <c r="V256" i="1"/>
  <c r="N272" i="1"/>
  <c r="F283" i="1"/>
  <c r="AR256" i="1" l="1"/>
  <c r="AU256" i="1" s="1"/>
  <c r="AQ257" i="1"/>
  <c r="AL256" i="1"/>
  <c r="AC255" i="1"/>
  <c r="U256" i="1"/>
  <c r="M272" i="1"/>
  <c r="E283" i="1"/>
  <c r="BA282" i="1" l="1"/>
  <c r="AT257" i="1"/>
  <c r="AK256" i="1"/>
  <c r="AA256" i="1"/>
  <c r="AB255" i="1"/>
  <c r="AE255" i="1" s="1"/>
  <c r="T256" i="1"/>
  <c r="W256" i="1" s="1"/>
  <c r="S257" i="1"/>
  <c r="L272" i="1"/>
  <c r="O272" i="1" s="1"/>
  <c r="K273" i="1"/>
  <c r="C284" i="1"/>
  <c r="F284" i="1" s="1"/>
  <c r="E284" i="1" s="1"/>
  <c r="D283" i="1"/>
  <c r="G283" i="1" s="1"/>
  <c r="AZ282" i="1" l="1"/>
  <c r="BC282" i="1" s="1"/>
  <c r="AY283" i="1"/>
  <c r="BB283" i="1" s="1"/>
  <c r="AS257" i="1"/>
  <c r="AI257" i="1"/>
  <c r="AJ256" i="1"/>
  <c r="AM256" i="1" s="1"/>
  <c r="AD256" i="1"/>
  <c r="V257" i="1"/>
  <c r="N273" i="1"/>
  <c r="C285" i="1"/>
  <c r="D284" i="1"/>
  <c r="G284" i="1" s="1"/>
  <c r="AR257" i="1" l="1"/>
  <c r="AU257" i="1" s="1"/>
  <c r="AQ258" i="1"/>
  <c r="AL257" i="1"/>
  <c r="AC256" i="1"/>
  <c r="U257" i="1"/>
  <c r="M273" i="1"/>
  <c r="F285" i="1"/>
  <c r="E285" i="1" s="1"/>
  <c r="BA283" i="1" l="1"/>
  <c r="AT258" i="1"/>
  <c r="AT88" i="1" s="1"/>
  <c r="AK257" i="1"/>
  <c r="AA257" i="1"/>
  <c r="AB256" i="1"/>
  <c r="AE256" i="1" s="1"/>
  <c r="T257" i="1"/>
  <c r="W257" i="1" s="1"/>
  <c r="S258" i="1"/>
  <c r="L273" i="1"/>
  <c r="O273" i="1" s="1"/>
  <c r="K274" i="1"/>
  <c r="C286" i="1"/>
  <c r="F286" i="1" s="1"/>
  <c r="D285" i="1"/>
  <c r="G285" i="1" s="1"/>
  <c r="AY284" i="1" l="1"/>
  <c r="BB284" i="1" s="1"/>
  <c r="AZ283" i="1"/>
  <c r="BC283" i="1" s="1"/>
  <c r="AS258" i="1"/>
  <c r="AS88" i="1" s="1"/>
  <c r="AJ257" i="1"/>
  <c r="AM257" i="1" s="1"/>
  <c r="AI258" i="1"/>
  <c r="AD257" i="1"/>
  <c r="V258" i="1"/>
  <c r="V88" i="1" s="1"/>
  <c r="N274" i="1"/>
  <c r="E286" i="1"/>
  <c r="AQ259" i="1" l="1"/>
  <c r="AR258" i="1"/>
  <c r="AL258" i="1"/>
  <c r="AL88" i="1" s="1"/>
  <c r="AC257" i="1"/>
  <c r="U258" i="1"/>
  <c r="U88" i="1" s="1"/>
  <c r="M274" i="1"/>
  <c r="D286" i="1"/>
  <c r="G286" i="1" s="1"/>
  <c r="C287" i="1"/>
  <c r="AU258" i="1" l="1"/>
  <c r="AU88" i="1" s="1"/>
  <c r="AR88" i="1"/>
  <c r="BA284" i="1"/>
  <c r="AT259" i="1"/>
  <c r="AK258" i="1"/>
  <c r="AK88" i="1" s="1"/>
  <c r="AB257" i="1"/>
  <c r="AE257" i="1" s="1"/>
  <c r="AA258" i="1"/>
  <c r="T258" i="1"/>
  <c r="S259" i="1"/>
  <c r="L274" i="1"/>
  <c r="O274" i="1" s="1"/>
  <c r="K275" i="1"/>
  <c r="F287" i="1"/>
  <c r="W258" i="1" l="1"/>
  <c r="W88" i="1" s="1"/>
  <c r="T88" i="1"/>
  <c r="AZ284" i="1"/>
  <c r="BC284" i="1" s="1"/>
  <c r="AY285" i="1"/>
  <c r="BB285" i="1" s="1"/>
  <c r="AS259" i="1"/>
  <c r="AI259" i="1"/>
  <c r="AJ258" i="1"/>
  <c r="AD258" i="1"/>
  <c r="AD88" i="1" s="1"/>
  <c r="V259" i="1"/>
  <c r="N275" i="1"/>
  <c r="E287" i="1"/>
  <c r="AM258" i="1" l="1"/>
  <c r="AM88" i="1" s="1"/>
  <c r="AJ88" i="1"/>
  <c r="AR259" i="1"/>
  <c r="AU259" i="1" s="1"/>
  <c r="AQ260" i="1"/>
  <c r="AL259" i="1"/>
  <c r="AC258" i="1"/>
  <c r="AC88" i="1" s="1"/>
  <c r="U259" i="1"/>
  <c r="M275" i="1"/>
  <c r="C288" i="1"/>
  <c r="D287" i="1"/>
  <c r="G287" i="1" s="1"/>
  <c r="BA285" i="1" l="1"/>
  <c r="AT260" i="1"/>
  <c r="AK259" i="1"/>
  <c r="AA259" i="1"/>
  <c r="AB258" i="1"/>
  <c r="S260" i="1"/>
  <c r="T259" i="1"/>
  <c r="W259" i="1" s="1"/>
  <c r="K276" i="1"/>
  <c r="L275" i="1"/>
  <c r="O275" i="1" s="1"/>
  <c r="F288" i="1"/>
  <c r="F91" i="1" s="1"/>
  <c r="AE258" i="1" l="1"/>
  <c r="AE88" i="1" s="1"/>
  <c r="AB88" i="1"/>
  <c r="AY286" i="1"/>
  <c r="BB286" i="1" s="1"/>
  <c r="AZ285" i="1"/>
  <c r="BC285" i="1" s="1"/>
  <c r="AS260" i="1"/>
  <c r="AI260" i="1"/>
  <c r="AJ259" i="1"/>
  <c r="AM259" i="1" s="1"/>
  <c r="AD259" i="1"/>
  <c r="V260" i="1"/>
  <c r="N276" i="1"/>
  <c r="E288" i="1"/>
  <c r="E91" i="1" s="1"/>
  <c r="AQ261" i="1" l="1"/>
  <c r="AR260" i="1"/>
  <c r="AU260" i="1" s="1"/>
  <c r="AL260" i="1"/>
  <c r="AC259" i="1"/>
  <c r="U260" i="1"/>
  <c r="M276" i="1"/>
  <c r="D288" i="1"/>
  <c r="C289" i="1"/>
  <c r="G288" i="1" l="1"/>
  <c r="G91" i="1" s="1"/>
  <c r="D91" i="1"/>
  <c r="BA286" i="1"/>
  <c r="AT261" i="1"/>
  <c r="AK260" i="1"/>
  <c r="AA260" i="1"/>
  <c r="AB259" i="1"/>
  <c r="AE259" i="1" s="1"/>
  <c r="T260" i="1"/>
  <c r="W260" i="1" s="1"/>
  <c r="S261" i="1"/>
  <c r="K277" i="1"/>
  <c r="L276" i="1"/>
  <c r="O276" i="1" s="1"/>
  <c r="F289" i="1"/>
  <c r="AY287" i="1" l="1"/>
  <c r="BB287" i="1" s="1"/>
  <c r="AZ286" i="1"/>
  <c r="BC286" i="1" s="1"/>
  <c r="AS261" i="1"/>
  <c r="AJ260" i="1"/>
  <c r="AM260" i="1" s="1"/>
  <c r="AI261" i="1"/>
  <c r="AD260" i="1"/>
  <c r="V261" i="1"/>
  <c r="N277" i="1"/>
  <c r="E289" i="1"/>
  <c r="AQ262" i="1" l="1"/>
  <c r="AR261" i="1"/>
  <c r="AU261" i="1" s="1"/>
  <c r="AL261" i="1"/>
  <c r="AC260" i="1"/>
  <c r="U261" i="1"/>
  <c r="M277" i="1"/>
  <c r="C290" i="1"/>
  <c r="D289" i="1"/>
  <c r="G289" i="1" s="1"/>
  <c r="BA287" i="1" l="1"/>
  <c r="AT262" i="1"/>
  <c r="AK261" i="1"/>
  <c r="AB260" i="1"/>
  <c r="AE260" i="1" s="1"/>
  <c r="AA261" i="1"/>
  <c r="S262" i="1"/>
  <c r="T261" i="1"/>
  <c r="W261" i="1" s="1"/>
  <c r="K278" i="1"/>
  <c r="L277" i="1"/>
  <c r="O277" i="1" s="1"/>
  <c r="F290" i="1"/>
  <c r="AY288" i="1" l="1"/>
  <c r="BB288" i="1" s="1"/>
  <c r="BB91" i="1" s="1"/>
  <c r="AZ287" i="1"/>
  <c r="BC287" i="1" s="1"/>
  <c r="AS262" i="1"/>
  <c r="AI262" i="1"/>
  <c r="AJ261" i="1"/>
  <c r="AM261" i="1" s="1"/>
  <c r="AD261" i="1"/>
  <c r="V262" i="1"/>
  <c r="N278" i="1"/>
  <c r="N90" i="1" s="1"/>
  <c r="E290" i="1"/>
  <c r="BA288" i="1" l="1"/>
  <c r="BA91" i="1" s="1"/>
  <c r="AQ263" i="1"/>
  <c r="AR262" i="1"/>
  <c r="AU262" i="1" s="1"/>
  <c r="AL262" i="1"/>
  <c r="AC261" i="1"/>
  <c r="U262" i="1"/>
  <c r="M278" i="1"/>
  <c r="M90" i="1" s="1"/>
  <c r="M104" i="1" s="1"/>
  <c r="C291" i="1"/>
  <c r="D290" i="1"/>
  <c r="G290" i="1" s="1"/>
  <c r="AY289" i="1" l="1"/>
  <c r="BB289" i="1" s="1"/>
  <c r="AZ288" i="1"/>
  <c r="AT263" i="1"/>
  <c r="AK262" i="1"/>
  <c r="AA262" i="1"/>
  <c r="AB261" i="1"/>
  <c r="AE261" i="1" s="1"/>
  <c r="T262" i="1"/>
  <c r="W262" i="1" s="1"/>
  <c r="S263" i="1"/>
  <c r="L278" i="1"/>
  <c r="K279" i="1"/>
  <c r="F291" i="1"/>
  <c r="BC288" i="1" l="1"/>
  <c r="BC91" i="1" s="1"/>
  <c r="AZ91" i="1"/>
  <c r="O278" i="1"/>
  <c r="O90" i="1" s="1"/>
  <c r="L90" i="1"/>
  <c r="L104" i="1" s="1"/>
  <c r="BA289" i="1"/>
  <c r="AS263" i="1"/>
  <c r="AJ262" i="1"/>
  <c r="AM262" i="1" s="1"/>
  <c r="AI263" i="1"/>
  <c r="AD262" i="1"/>
  <c r="V263" i="1"/>
  <c r="N279" i="1"/>
  <c r="E291" i="1"/>
  <c r="AZ289" i="1" l="1"/>
  <c r="BC289" i="1" s="1"/>
  <c r="AY290" i="1"/>
  <c r="BB290" i="1" s="1"/>
  <c r="AQ264" i="1"/>
  <c r="AR263" i="1"/>
  <c r="AU263" i="1" s="1"/>
  <c r="AL263" i="1"/>
  <c r="AC262" i="1"/>
  <c r="U263" i="1"/>
  <c r="M279" i="1"/>
  <c r="D291" i="1"/>
  <c r="G291" i="1" s="1"/>
  <c r="C292" i="1"/>
  <c r="AT264" i="1" l="1"/>
  <c r="AK263" i="1"/>
  <c r="AB262" i="1"/>
  <c r="AE262" i="1" s="1"/>
  <c r="AA263" i="1"/>
  <c r="S264" i="1"/>
  <c r="T263" i="1"/>
  <c r="W263" i="1" s="1"/>
  <c r="K280" i="1"/>
  <c r="L279" i="1"/>
  <c r="O279" i="1" s="1"/>
  <c r="F292" i="1"/>
  <c r="BA290" i="1" l="1"/>
  <c r="AS264" i="1"/>
  <c r="AI264" i="1"/>
  <c r="AJ263" i="1"/>
  <c r="AM263" i="1" s="1"/>
  <c r="AD263" i="1"/>
  <c r="V264" i="1"/>
  <c r="N280" i="1"/>
  <c r="E292" i="1"/>
  <c r="AY291" i="1" l="1"/>
  <c r="BB291" i="1" s="1"/>
  <c r="AZ290" i="1"/>
  <c r="BC290" i="1" s="1"/>
  <c r="AR264" i="1"/>
  <c r="AU264" i="1" s="1"/>
  <c r="AQ265" i="1"/>
  <c r="AL264" i="1"/>
  <c r="AC263" i="1"/>
  <c r="U264" i="1"/>
  <c r="M280" i="1"/>
  <c r="C293" i="1"/>
  <c r="D292" i="1"/>
  <c r="G292" i="1" s="1"/>
  <c r="AT265" i="1" l="1"/>
  <c r="AK264" i="1"/>
  <c r="AA264" i="1"/>
  <c r="AB263" i="1"/>
  <c r="AE263" i="1" s="1"/>
  <c r="T264" i="1"/>
  <c r="W264" i="1" s="1"/>
  <c r="S265" i="1"/>
  <c r="K281" i="1"/>
  <c r="L280" i="1"/>
  <c r="O280" i="1" s="1"/>
  <c r="F293" i="1"/>
  <c r="BA291" i="1" l="1"/>
  <c r="AS265" i="1"/>
  <c r="AI265" i="1"/>
  <c r="AJ264" i="1"/>
  <c r="AM264" i="1" s="1"/>
  <c r="AD264" i="1"/>
  <c r="V265" i="1"/>
  <c r="N281" i="1"/>
  <c r="E293" i="1"/>
  <c r="AZ291" i="1" l="1"/>
  <c r="BC291" i="1" s="1"/>
  <c r="AY292" i="1"/>
  <c r="BB292" i="1" s="1"/>
  <c r="AR265" i="1"/>
  <c r="AU265" i="1" s="1"/>
  <c r="AQ266" i="1"/>
  <c r="AL265" i="1"/>
  <c r="AC264" i="1"/>
  <c r="U265" i="1"/>
  <c r="M281" i="1"/>
  <c r="C294" i="1"/>
  <c r="D293" i="1"/>
  <c r="G293" i="1" s="1"/>
  <c r="AT266" i="1" l="1"/>
  <c r="AK265" i="1"/>
  <c r="AB264" i="1"/>
  <c r="AE264" i="1" s="1"/>
  <c r="AA265" i="1"/>
  <c r="T265" i="1"/>
  <c r="W265" i="1" s="1"/>
  <c r="S266" i="1"/>
  <c r="L281" i="1"/>
  <c r="O281" i="1" s="1"/>
  <c r="K282" i="1"/>
  <c r="F294" i="1"/>
  <c r="BA292" i="1" l="1"/>
  <c r="AS266" i="1"/>
  <c r="AI266" i="1"/>
  <c r="AJ265" i="1"/>
  <c r="AM265" i="1" s="1"/>
  <c r="AD265" i="1"/>
  <c r="V266" i="1"/>
  <c r="N282" i="1"/>
  <c r="E294" i="1"/>
  <c r="AZ292" i="1" l="1"/>
  <c r="BC292" i="1" s="1"/>
  <c r="AY293" i="1"/>
  <c r="BB293" i="1" s="1"/>
  <c r="AQ267" i="1"/>
  <c r="AR266" i="1"/>
  <c r="AU266" i="1" s="1"/>
  <c r="AL266" i="1"/>
  <c r="AC265" i="1"/>
  <c r="U266" i="1"/>
  <c r="M282" i="1"/>
  <c r="C295" i="1"/>
  <c r="D294" i="1"/>
  <c r="G294" i="1" s="1"/>
  <c r="AT267" i="1" l="1"/>
  <c r="AK266" i="1"/>
  <c r="AA266" i="1"/>
  <c r="AB265" i="1"/>
  <c r="AE265" i="1" s="1"/>
  <c r="T266" i="1"/>
  <c r="W266" i="1" s="1"/>
  <c r="S267" i="1"/>
  <c r="K283" i="1"/>
  <c r="L282" i="1"/>
  <c r="O282" i="1" s="1"/>
  <c r="F295" i="1"/>
  <c r="BA293" i="1" l="1"/>
  <c r="AS267" i="1"/>
  <c r="AI267" i="1"/>
  <c r="AJ266" i="1"/>
  <c r="AM266" i="1" s="1"/>
  <c r="AD266" i="1"/>
  <c r="V267" i="1"/>
  <c r="N283" i="1"/>
  <c r="E295" i="1"/>
  <c r="AY294" i="1" l="1"/>
  <c r="BB294" i="1" s="1"/>
  <c r="AZ293" i="1"/>
  <c r="BC293" i="1" s="1"/>
  <c r="AQ268" i="1"/>
  <c r="AR267" i="1"/>
  <c r="AU267" i="1" s="1"/>
  <c r="AL267" i="1"/>
  <c r="AC266" i="1"/>
  <c r="U267" i="1"/>
  <c r="M283" i="1"/>
  <c r="D295" i="1"/>
  <c r="G295" i="1" s="1"/>
  <c r="C296" i="1"/>
  <c r="AT268" i="1" l="1"/>
  <c r="AT89" i="1" s="1"/>
  <c r="AK267" i="1"/>
  <c r="AA267" i="1"/>
  <c r="AB266" i="1"/>
  <c r="AE266" i="1" s="1"/>
  <c r="T267" i="1"/>
  <c r="W267" i="1" s="1"/>
  <c r="S268" i="1"/>
  <c r="K284" i="1"/>
  <c r="L283" i="1"/>
  <c r="O283" i="1" s="1"/>
  <c r="F296" i="1"/>
  <c r="BA294" i="1" l="1"/>
  <c r="AS268" i="1"/>
  <c r="AS89" i="1" s="1"/>
  <c r="AI268" i="1"/>
  <c r="AJ267" i="1"/>
  <c r="AM267" i="1" s="1"/>
  <c r="AD267" i="1"/>
  <c r="V268" i="1"/>
  <c r="V89" i="1" s="1"/>
  <c r="N284" i="1"/>
  <c r="E296" i="1"/>
  <c r="AY295" i="1" l="1"/>
  <c r="BB295" i="1" s="1"/>
  <c r="AZ294" i="1"/>
  <c r="BC294" i="1" s="1"/>
  <c r="AR268" i="1"/>
  <c r="AQ269" i="1"/>
  <c r="AL268" i="1"/>
  <c r="AL89" i="1" s="1"/>
  <c r="AC267" i="1"/>
  <c r="U268" i="1"/>
  <c r="U89" i="1" s="1"/>
  <c r="M284" i="1"/>
  <c r="D296" i="1"/>
  <c r="G296" i="1" s="1"/>
  <c r="C297" i="1"/>
  <c r="AU268" i="1" l="1"/>
  <c r="AU89" i="1" s="1"/>
  <c r="AR89" i="1"/>
  <c r="AT269" i="1"/>
  <c r="AK268" i="1"/>
  <c r="AK89" i="1" s="1"/>
  <c r="AA268" i="1"/>
  <c r="AB267" i="1"/>
  <c r="AE267" i="1" s="1"/>
  <c r="S269" i="1"/>
  <c r="T268" i="1"/>
  <c r="L284" i="1"/>
  <c r="O284" i="1" s="1"/>
  <c r="K285" i="1"/>
  <c r="F297" i="1"/>
  <c r="W268" i="1" l="1"/>
  <c r="W89" i="1" s="1"/>
  <c r="T89" i="1"/>
  <c r="BA295" i="1"/>
  <c r="AS269" i="1"/>
  <c r="AI269" i="1"/>
  <c r="AJ268" i="1"/>
  <c r="AD268" i="1"/>
  <c r="AD89" i="1" s="1"/>
  <c r="V269" i="1"/>
  <c r="N285" i="1"/>
  <c r="E297" i="1"/>
  <c r="AM268" i="1" l="1"/>
  <c r="AM89" i="1" s="1"/>
  <c r="AJ89" i="1"/>
  <c r="AZ295" i="1"/>
  <c r="BC295" i="1" s="1"/>
  <c r="AY296" i="1"/>
  <c r="BB296" i="1" s="1"/>
  <c r="AQ270" i="1"/>
  <c r="AR269" i="1"/>
  <c r="AU269" i="1" s="1"/>
  <c r="AL269" i="1"/>
  <c r="AC268" i="1"/>
  <c r="AC89" i="1" s="1"/>
  <c r="U269" i="1"/>
  <c r="M285" i="1"/>
  <c r="D297" i="1"/>
  <c r="G297" i="1" s="1"/>
  <c r="C298" i="1"/>
  <c r="F298" i="1" s="1"/>
  <c r="F92" i="1" s="1"/>
  <c r="AT270" i="1" l="1"/>
  <c r="AK269" i="1"/>
  <c r="AA269" i="1"/>
  <c r="AB268" i="1"/>
  <c r="S270" i="1"/>
  <c r="T269" i="1"/>
  <c r="W269" i="1" s="1"/>
  <c r="K286" i="1"/>
  <c r="L285" i="1"/>
  <c r="O285" i="1" s="1"/>
  <c r="E298" i="1"/>
  <c r="E92" i="1" s="1"/>
  <c r="AE268" i="1" l="1"/>
  <c r="AE89" i="1" s="1"/>
  <c r="AB89" i="1"/>
  <c r="BA296" i="1"/>
  <c r="AS270" i="1"/>
  <c r="AJ269" i="1"/>
  <c r="AM269" i="1" s="1"/>
  <c r="AI270" i="1"/>
  <c r="AD269" i="1"/>
  <c r="AC269" i="1" s="1"/>
  <c r="V270" i="1"/>
  <c r="N286" i="1"/>
  <c r="D298" i="1"/>
  <c r="C299" i="1"/>
  <c r="G298" i="1" l="1"/>
  <c r="G92" i="1" s="1"/>
  <c r="D92" i="1"/>
  <c r="AY297" i="1"/>
  <c r="BB297" i="1" s="1"/>
  <c r="AZ296" i="1"/>
  <c r="BC296" i="1" s="1"/>
  <c r="AR270" i="1"/>
  <c r="AU270" i="1" s="1"/>
  <c r="AQ271" i="1"/>
  <c r="AL270" i="1"/>
  <c r="AB269" i="1"/>
  <c r="AE269" i="1" s="1"/>
  <c r="AA270" i="1"/>
  <c r="AD270" i="1" s="1"/>
  <c r="U270" i="1"/>
  <c r="M286" i="1"/>
  <c r="F299" i="1"/>
  <c r="AT271" i="1" l="1"/>
  <c r="AK270" i="1"/>
  <c r="AC270" i="1"/>
  <c r="S271" i="1"/>
  <c r="T270" i="1"/>
  <c r="W270" i="1" s="1"/>
  <c r="L286" i="1"/>
  <c r="O286" i="1" s="1"/>
  <c r="K287" i="1"/>
  <c r="E299" i="1"/>
  <c r="BA297" i="1" l="1"/>
  <c r="AS271" i="1"/>
  <c r="AJ270" i="1"/>
  <c r="AM270" i="1" s="1"/>
  <c r="AI271" i="1"/>
  <c r="AB270" i="1"/>
  <c r="AE270" i="1" s="1"/>
  <c r="AA271" i="1"/>
  <c r="V271" i="1"/>
  <c r="N287" i="1"/>
  <c r="C300" i="1"/>
  <c r="D299" i="1"/>
  <c r="G299" i="1" s="1"/>
  <c r="AZ297" i="1" l="1"/>
  <c r="BC297" i="1" s="1"/>
  <c r="AY298" i="1"/>
  <c r="BB298" i="1" s="1"/>
  <c r="BB92" i="1" s="1"/>
  <c r="AQ272" i="1"/>
  <c r="AR271" i="1"/>
  <c r="AU271" i="1" s="1"/>
  <c r="AL271" i="1"/>
  <c r="AD271" i="1"/>
  <c r="U271" i="1"/>
  <c r="M287" i="1"/>
  <c r="F300" i="1"/>
  <c r="BA298" i="1" l="1"/>
  <c r="BA92" i="1" s="1"/>
  <c r="AT272" i="1"/>
  <c r="AK271" i="1"/>
  <c r="AC271" i="1"/>
  <c r="T271" i="1"/>
  <c r="W271" i="1" s="1"/>
  <c r="S272" i="1"/>
  <c r="K288" i="1"/>
  <c r="L287" i="1"/>
  <c r="O287" i="1" s="1"/>
  <c r="E300" i="1"/>
  <c r="AZ298" i="1" l="1"/>
  <c r="AY299" i="1"/>
  <c r="BB299" i="1" s="1"/>
  <c r="AS272" i="1"/>
  <c r="AI272" i="1"/>
  <c r="AJ271" i="1"/>
  <c r="AM271" i="1" s="1"/>
  <c r="AB271" i="1"/>
  <c r="AE271" i="1" s="1"/>
  <c r="AA272" i="1"/>
  <c r="V272" i="1"/>
  <c r="N288" i="1"/>
  <c r="N91" i="1" s="1"/>
  <c r="D300" i="1"/>
  <c r="G300" i="1" s="1"/>
  <c r="C301" i="1"/>
  <c r="BC298" i="1" l="1"/>
  <c r="BC92" i="1" s="1"/>
  <c r="AZ92" i="1"/>
  <c r="BA299" i="1"/>
  <c r="AQ273" i="1"/>
  <c r="AR272" i="1"/>
  <c r="AU272" i="1" s="1"/>
  <c r="AL272" i="1"/>
  <c r="AD272" i="1"/>
  <c r="U272" i="1"/>
  <c r="M288" i="1"/>
  <c r="M91" i="1" s="1"/>
  <c r="F301" i="1"/>
  <c r="AZ299" i="1" l="1"/>
  <c r="BC299" i="1" s="1"/>
  <c r="AY300" i="1"/>
  <c r="BB300" i="1" s="1"/>
  <c r="AT273" i="1"/>
  <c r="AK272" i="1"/>
  <c r="AC272" i="1"/>
  <c r="S273" i="1"/>
  <c r="T272" i="1"/>
  <c r="W272" i="1" s="1"/>
  <c r="K289" i="1"/>
  <c r="L288" i="1"/>
  <c r="E301" i="1"/>
  <c r="O288" i="1" l="1"/>
  <c r="O91" i="1" s="1"/>
  <c r="L91" i="1"/>
  <c r="BA300" i="1"/>
  <c r="AS273" i="1"/>
  <c r="AJ272" i="1"/>
  <c r="AM272" i="1" s="1"/>
  <c r="AI273" i="1"/>
  <c r="AB272" i="1"/>
  <c r="AE272" i="1" s="1"/>
  <c r="AA273" i="1"/>
  <c r="V273" i="1"/>
  <c r="N289" i="1"/>
  <c r="D301" i="1"/>
  <c r="G301" i="1" s="1"/>
  <c r="C302" i="1"/>
  <c r="AZ300" i="1" l="1"/>
  <c r="BC300" i="1" s="1"/>
  <c r="AY301" i="1"/>
  <c r="BB301" i="1" s="1"/>
  <c r="AR273" i="1"/>
  <c r="AU273" i="1" s="1"/>
  <c r="AQ274" i="1"/>
  <c r="AL273" i="1"/>
  <c r="AD273" i="1"/>
  <c r="U273" i="1"/>
  <c r="M289" i="1"/>
  <c r="F302" i="1"/>
  <c r="BA301" i="1" l="1"/>
  <c r="AT274" i="1"/>
  <c r="AK273" i="1"/>
  <c r="AC273" i="1"/>
  <c r="T273" i="1"/>
  <c r="W273" i="1" s="1"/>
  <c r="S274" i="1"/>
  <c r="K290" i="1"/>
  <c r="L289" i="1"/>
  <c r="O289" i="1" s="1"/>
  <c r="E302" i="1"/>
  <c r="AY302" i="1" l="1"/>
  <c r="BB302" i="1" s="1"/>
  <c r="AZ301" i="1"/>
  <c r="BC301" i="1" s="1"/>
  <c r="AS274" i="1"/>
  <c r="AI274" i="1"/>
  <c r="AJ273" i="1"/>
  <c r="AM273" i="1" s="1"/>
  <c r="AA274" i="1"/>
  <c r="AB273" i="1"/>
  <c r="AE273" i="1" s="1"/>
  <c r="V274" i="1"/>
  <c r="N290" i="1"/>
  <c r="D302" i="1"/>
  <c r="G302" i="1" s="1"/>
  <c r="C303" i="1"/>
  <c r="F303" i="1" s="1"/>
  <c r="AR274" i="1" l="1"/>
  <c r="AU274" i="1" s="1"/>
  <c r="AQ275" i="1"/>
  <c r="AL274" i="1"/>
  <c r="AD274" i="1"/>
  <c r="U274" i="1"/>
  <c r="M290" i="1"/>
  <c r="E303" i="1"/>
  <c r="BA302" i="1" l="1"/>
  <c r="AT275" i="1"/>
  <c r="AK274" i="1"/>
  <c r="AC274" i="1"/>
  <c r="S275" i="1"/>
  <c r="T274" i="1"/>
  <c r="W274" i="1" s="1"/>
  <c r="K291" i="1"/>
  <c r="L290" i="1"/>
  <c r="O290" i="1" s="1"/>
  <c r="C304" i="1"/>
  <c r="D303" i="1"/>
  <c r="G303" i="1" s="1"/>
  <c r="AZ302" i="1" l="1"/>
  <c r="BC302" i="1" s="1"/>
  <c r="AY303" i="1"/>
  <c r="BB303" i="1" s="1"/>
  <c r="AS275" i="1"/>
  <c r="AI275" i="1"/>
  <c r="AJ274" i="1"/>
  <c r="AM274" i="1" s="1"/>
  <c r="AA275" i="1"/>
  <c r="AB274" i="1"/>
  <c r="AE274" i="1" s="1"/>
  <c r="V275" i="1"/>
  <c r="N291" i="1"/>
  <c r="F304" i="1"/>
  <c r="AR275" i="1" l="1"/>
  <c r="AU275" i="1" s="1"/>
  <c r="AQ276" i="1"/>
  <c r="AL275" i="1"/>
  <c r="AD275" i="1"/>
  <c r="U275" i="1"/>
  <c r="M291" i="1"/>
  <c r="E304" i="1"/>
  <c r="BA303" i="1" l="1"/>
  <c r="AT276" i="1"/>
  <c r="AK275" i="1"/>
  <c r="AC275" i="1"/>
  <c r="T275" i="1"/>
  <c r="W275" i="1" s="1"/>
  <c r="S276" i="1"/>
  <c r="K292" i="1"/>
  <c r="L291" i="1"/>
  <c r="O291" i="1" s="1"/>
  <c r="D304" i="1"/>
  <c r="G304" i="1" s="1"/>
  <c r="C305" i="1"/>
  <c r="F305" i="1" s="1"/>
  <c r="E305" i="1" s="1"/>
  <c r="AY304" i="1" l="1"/>
  <c r="BB304" i="1" s="1"/>
  <c r="AZ303" i="1"/>
  <c r="BC303" i="1" s="1"/>
  <c r="AS276" i="1"/>
  <c r="AI276" i="1"/>
  <c r="AJ275" i="1"/>
  <c r="AM275" i="1" s="1"/>
  <c r="AA276" i="1"/>
  <c r="AB275" i="1"/>
  <c r="AE275" i="1" s="1"/>
  <c r="V276" i="1"/>
  <c r="N292" i="1"/>
  <c r="D305" i="1"/>
  <c r="G305" i="1" s="1"/>
  <c r="C306" i="1"/>
  <c r="AQ277" i="1" l="1"/>
  <c r="AR276" i="1"/>
  <c r="AU276" i="1" s="1"/>
  <c r="AL276" i="1"/>
  <c r="AD276" i="1"/>
  <c r="U276" i="1"/>
  <c r="M292" i="1"/>
  <c r="F306" i="1"/>
  <c r="E306" i="1" s="1"/>
  <c r="BA304" i="1" l="1"/>
  <c r="AT277" i="1"/>
  <c r="AK276" i="1"/>
  <c r="AC276" i="1"/>
  <c r="T276" i="1"/>
  <c r="W276" i="1" s="1"/>
  <c r="S277" i="1"/>
  <c r="L292" i="1"/>
  <c r="O292" i="1" s="1"/>
  <c r="K293" i="1"/>
  <c r="C307" i="1"/>
  <c r="F307" i="1" s="1"/>
  <c r="D306" i="1"/>
  <c r="G306" i="1" s="1"/>
  <c r="AY305" i="1" l="1"/>
  <c r="BB305" i="1" s="1"/>
  <c r="AZ304" i="1"/>
  <c r="BC304" i="1" s="1"/>
  <c r="AS277" i="1"/>
  <c r="AJ276" i="1"/>
  <c r="AM276" i="1" s="1"/>
  <c r="AI277" i="1"/>
  <c r="AB276" i="1"/>
  <c r="AE276" i="1" s="1"/>
  <c r="AA277" i="1"/>
  <c r="V277" i="1"/>
  <c r="N293" i="1"/>
  <c r="E307" i="1"/>
  <c r="AQ278" i="1" l="1"/>
  <c r="AR277" i="1"/>
  <c r="AU277" i="1" s="1"/>
  <c r="AL277" i="1"/>
  <c r="AD277" i="1"/>
  <c r="U277" i="1"/>
  <c r="M293" i="1"/>
  <c r="D307" i="1"/>
  <c r="G307" i="1" s="1"/>
  <c r="C308" i="1"/>
  <c r="BA305" i="1" l="1"/>
  <c r="AT278" i="1"/>
  <c r="AT90" i="1" s="1"/>
  <c r="AK277" i="1"/>
  <c r="AC277" i="1"/>
  <c r="S278" i="1"/>
  <c r="T277" i="1"/>
  <c r="W277" i="1" s="1"/>
  <c r="L293" i="1"/>
  <c r="O293" i="1" s="1"/>
  <c r="K294" i="1"/>
  <c r="F308" i="1"/>
  <c r="F93" i="1" s="1"/>
  <c r="AZ305" i="1" l="1"/>
  <c r="BC305" i="1" s="1"/>
  <c r="AY306" i="1"/>
  <c r="BB306" i="1" s="1"/>
  <c r="AS278" i="1"/>
  <c r="AS90" i="1" s="1"/>
  <c r="AS104" i="1" s="1"/>
  <c r="AI278" i="1"/>
  <c r="AJ277" i="1"/>
  <c r="AM277" i="1" s="1"/>
  <c r="AA278" i="1"/>
  <c r="AB277" i="1"/>
  <c r="AE277" i="1" s="1"/>
  <c r="V278" i="1"/>
  <c r="V90" i="1" s="1"/>
  <c r="N294" i="1"/>
  <c r="E308" i="1"/>
  <c r="E93" i="1" s="1"/>
  <c r="BA306" i="1" l="1"/>
  <c r="AQ279" i="1"/>
  <c r="AR278" i="1"/>
  <c r="AL278" i="1"/>
  <c r="AL90" i="1" s="1"/>
  <c r="AD278" i="1"/>
  <c r="AD90" i="1" s="1"/>
  <c r="U278" i="1"/>
  <c r="U90" i="1" s="1"/>
  <c r="U104" i="1" s="1"/>
  <c r="M294" i="1"/>
  <c r="C309" i="1"/>
  <c r="D308" i="1"/>
  <c r="AU278" i="1" l="1"/>
  <c r="AU90" i="1" s="1"/>
  <c r="AR90" i="1"/>
  <c r="AR104" i="1" s="1"/>
  <c r="G308" i="1"/>
  <c r="G93" i="1" s="1"/>
  <c r="D93" i="1"/>
  <c r="AZ306" i="1"/>
  <c r="BC306" i="1" s="1"/>
  <c r="AY307" i="1"/>
  <c r="BB307" i="1" s="1"/>
  <c r="AT279" i="1"/>
  <c r="AK278" i="1"/>
  <c r="AK90" i="1" s="1"/>
  <c r="AK104" i="1" s="1"/>
  <c r="AC278" i="1"/>
  <c r="AC90" i="1" s="1"/>
  <c r="AC104" i="1" s="1"/>
  <c r="T278" i="1"/>
  <c r="S279" i="1"/>
  <c r="K295" i="1"/>
  <c r="L294" i="1"/>
  <c r="O294" i="1" s="1"/>
  <c r="F309" i="1"/>
  <c r="W278" i="1" l="1"/>
  <c r="W90" i="1" s="1"/>
  <c r="T90" i="1"/>
  <c r="T104" i="1" s="1"/>
  <c r="BA307" i="1"/>
  <c r="AS279" i="1"/>
  <c r="AJ278" i="1"/>
  <c r="AI279" i="1"/>
  <c r="AB278" i="1"/>
  <c r="AA279" i="1"/>
  <c r="V279" i="1"/>
  <c r="N295" i="1"/>
  <c r="E309" i="1"/>
  <c r="AE278" i="1" l="1"/>
  <c r="AE90" i="1" s="1"/>
  <c r="AB90" i="1"/>
  <c r="AB104" i="1" s="1"/>
  <c r="AM278" i="1"/>
  <c r="AM90" i="1" s="1"/>
  <c r="AJ90" i="1"/>
  <c r="AJ104" i="1" s="1"/>
  <c r="AY308" i="1"/>
  <c r="BB308" i="1" s="1"/>
  <c r="BB93" i="1" s="1"/>
  <c r="AZ307" i="1"/>
  <c r="BC307" i="1" s="1"/>
  <c r="AR279" i="1"/>
  <c r="AU279" i="1" s="1"/>
  <c r="AQ280" i="1"/>
  <c r="AL279" i="1"/>
  <c r="AD279" i="1"/>
  <c r="U279" i="1"/>
  <c r="M295" i="1"/>
  <c r="C310" i="1"/>
  <c r="D309" i="1"/>
  <c r="G309" i="1" s="1"/>
  <c r="AT280" i="1" l="1"/>
  <c r="AK279" i="1"/>
  <c r="AC279" i="1"/>
  <c r="S280" i="1"/>
  <c r="T279" i="1"/>
  <c r="W279" i="1" s="1"/>
  <c r="K296" i="1"/>
  <c r="L295" i="1"/>
  <c r="O295" i="1" s="1"/>
  <c r="F310" i="1"/>
  <c r="BA308" i="1" l="1"/>
  <c r="BA93" i="1" s="1"/>
  <c r="AS280" i="1"/>
  <c r="AJ279" i="1"/>
  <c r="AM279" i="1" s="1"/>
  <c r="AI280" i="1"/>
  <c r="AB279" i="1"/>
  <c r="AE279" i="1" s="1"/>
  <c r="AA280" i="1"/>
  <c r="V280" i="1"/>
  <c r="N296" i="1"/>
  <c r="E310" i="1"/>
  <c r="AZ308" i="1" l="1"/>
  <c r="AY309" i="1"/>
  <c r="BB309" i="1" s="1"/>
  <c r="AQ281" i="1"/>
  <c r="AR280" i="1"/>
  <c r="AU280" i="1" s="1"/>
  <c r="AL280" i="1"/>
  <c r="AD280" i="1"/>
  <c r="U280" i="1"/>
  <c r="M296" i="1"/>
  <c r="D310" i="1"/>
  <c r="G310" i="1" s="1"/>
  <c r="C311" i="1"/>
  <c r="BC308" i="1" l="1"/>
  <c r="BC93" i="1" s="1"/>
  <c r="AZ93" i="1"/>
  <c r="AT281" i="1"/>
  <c r="AK280" i="1"/>
  <c r="AC280" i="1"/>
  <c r="S281" i="1"/>
  <c r="T280" i="1"/>
  <c r="W280" i="1" s="1"/>
  <c r="L296" i="1"/>
  <c r="O296" i="1" s="1"/>
  <c r="K297" i="1"/>
  <c r="F311" i="1"/>
  <c r="BA309" i="1" l="1"/>
  <c r="AS281" i="1"/>
  <c r="AJ280" i="1"/>
  <c r="AM280" i="1" s="1"/>
  <c r="AI281" i="1"/>
  <c r="AB280" i="1"/>
  <c r="AE280" i="1" s="1"/>
  <c r="AA281" i="1"/>
  <c r="V281" i="1"/>
  <c r="N297" i="1"/>
  <c r="E311" i="1"/>
  <c r="AY310" i="1" l="1"/>
  <c r="BB310" i="1" s="1"/>
  <c r="AZ309" i="1"/>
  <c r="BC309" i="1" s="1"/>
  <c r="AR281" i="1"/>
  <c r="AU281" i="1" s="1"/>
  <c r="AQ282" i="1"/>
  <c r="AL281" i="1"/>
  <c r="AD281" i="1"/>
  <c r="U281" i="1"/>
  <c r="M297" i="1"/>
  <c r="C312" i="1"/>
  <c r="D311" i="1"/>
  <c r="G311" i="1" s="1"/>
  <c r="AT282" i="1" l="1"/>
  <c r="AK281" i="1"/>
  <c r="AC281" i="1"/>
  <c r="T281" i="1"/>
  <c r="W281" i="1" s="1"/>
  <c r="S282" i="1"/>
  <c r="K298" i="1"/>
  <c r="L297" i="1"/>
  <c r="O297" i="1" s="1"/>
  <c r="F312" i="1"/>
  <c r="BA310" i="1" l="1"/>
  <c r="AS282" i="1"/>
  <c r="AI282" i="1"/>
  <c r="AJ281" i="1"/>
  <c r="AM281" i="1" s="1"/>
  <c r="AA282" i="1"/>
  <c r="AB281" i="1"/>
  <c r="AE281" i="1" s="1"/>
  <c r="V282" i="1"/>
  <c r="N298" i="1"/>
  <c r="N92" i="1" s="1"/>
  <c r="E312" i="1"/>
  <c r="AZ310" i="1" l="1"/>
  <c r="BC310" i="1" s="1"/>
  <c r="AY311" i="1"/>
  <c r="BB311" i="1" s="1"/>
  <c r="AQ283" i="1"/>
  <c r="AR282" i="1"/>
  <c r="AU282" i="1" s="1"/>
  <c r="AL282" i="1"/>
  <c r="AD282" i="1"/>
  <c r="U282" i="1"/>
  <c r="M298" i="1"/>
  <c r="M92" i="1" s="1"/>
  <c r="D312" i="1"/>
  <c r="G312" i="1" s="1"/>
  <c r="C313" i="1"/>
  <c r="F313" i="1" s="1"/>
  <c r="AT283" i="1" l="1"/>
  <c r="AK282" i="1"/>
  <c r="AC282" i="1"/>
  <c r="S283" i="1"/>
  <c r="T282" i="1"/>
  <c r="W282" i="1" s="1"/>
  <c r="L298" i="1"/>
  <c r="K299" i="1"/>
  <c r="E313" i="1"/>
  <c r="O298" i="1" l="1"/>
  <c r="O92" i="1" s="1"/>
  <c r="L92" i="1"/>
  <c r="BA311" i="1"/>
  <c r="AS283" i="1"/>
  <c r="AI283" i="1"/>
  <c r="AJ282" i="1"/>
  <c r="AM282" i="1" s="1"/>
  <c r="AA283" i="1"/>
  <c r="AB282" i="1"/>
  <c r="AE282" i="1" s="1"/>
  <c r="V283" i="1"/>
  <c r="N299" i="1"/>
  <c r="D313" i="1"/>
  <c r="G313" i="1" s="1"/>
  <c r="C314" i="1"/>
  <c r="AY312" i="1" l="1"/>
  <c r="BB312" i="1" s="1"/>
  <c r="AZ311" i="1"/>
  <c r="BC311" i="1" s="1"/>
  <c r="AQ284" i="1"/>
  <c r="AR283" i="1"/>
  <c r="AU283" i="1" s="1"/>
  <c r="AL283" i="1"/>
  <c r="AD283" i="1"/>
  <c r="U283" i="1"/>
  <c r="M299" i="1"/>
  <c r="F314" i="1"/>
  <c r="BA312" i="1" l="1"/>
  <c r="AT284" i="1"/>
  <c r="AK283" i="1"/>
  <c r="AC283" i="1"/>
  <c r="T283" i="1"/>
  <c r="W283" i="1" s="1"/>
  <c r="S284" i="1"/>
  <c r="K300" i="1"/>
  <c r="L299" i="1"/>
  <c r="O299" i="1" s="1"/>
  <c r="E314" i="1"/>
  <c r="AY313" i="1" l="1"/>
  <c r="BB313" i="1" s="1"/>
  <c r="AZ312" i="1"/>
  <c r="BC312" i="1" s="1"/>
  <c r="AS284" i="1"/>
  <c r="AI284" i="1"/>
  <c r="AJ283" i="1"/>
  <c r="AM283" i="1" s="1"/>
  <c r="AB283" i="1"/>
  <c r="AE283" i="1" s="1"/>
  <c r="AA284" i="1"/>
  <c r="V284" i="1"/>
  <c r="N300" i="1"/>
  <c r="C315" i="1"/>
  <c r="D314" i="1"/>
  <c r="G314" i="1" s="1"/>
  <c r="BA313" i="1" l="1"/>
  <c r="AQ285" i="1"/>
  <c r="AR284" i="1"/>
  <c r="AU284" i="1" s="1"/>
  <c r="AL284" i="1"/>
  <c r="AD284" i="1"/>
  <c r="U284" i="1"/>
  <c r="M300" i="1"/>
  <c r="F315" i="1"/>
  <c r="AZ313" i="1" l="1"/>
  <c r="BC313" i="1" s="1"/>
  <c r="AY314" i="1"/>
  <c r="BB314" i="1" s="1"/>
  <c r="AT285" i="1"/>
  <c r="AK284" i="1"/>
  <c r="AC284" i="1"/>
  <c r="S285" i="1"/>
  <c r="T284" i="1"/>
  <c r="W284" i="1" s="1"/>
  <c r="K301" i="1"/>
  <c r="L300" i="1"/>
  <c r="O300" i="1" s="1"/>
  <c r="E315" i="1"/>
  <c r="AS285" i="1" l="1"/>
  <c r="AJ284" i="1"/>
  <c r="AM284" i="1" s="1"/>
  <c r="AI285" i="1"/>
  <c r="AA285" i="1"/>
  <c r="AB284" i="1"/>
  <c r="AE284" i="1" s="1"/>
  <c r="V285" i="1"/>
  <c r="N301" i="1"/>
  <c r="D315" i="1"/>
  <c r="G315" i="1" s="1"/>
  <c r="C316" i="1"/>
  <c r="F316" i="1" s="1"/>
  <c r="BA314" i="1" l="1"/>
  <c r="AQ286" i="1"/>
  <c r="AR285" i="1"/>
  <c r="AU285" i="1" s="1"/>
  <c r="AL285" i="1"/>
  <c r="AD285" i="1"/>
  <c r="U285" i="1"/>
  <c r="M301" i="1"/>
  <c r="E316" i="1"/>
  <c r="AZ314" i="1" l="1"/>
  <c r="BC314" i="1" s="1"/>
  <c r="AY315" i="1"/>
  <c r="BB315" i="1" s="1"/>
  <c r="AT286" i="1"/>
  <c r="AK285" i="1"/>
  <c r="AC285" i="1"/>
  <c r="S286" i="1"/>
  <c r="T285" i="1"/>
  <c r="W285" i="1" s="1"/>
  <c r="L301" i="1"/>
  <c r="O301" i="1" s="1"/>
  <c r="K302" i="1"/>
  <c r="C317" i="1"/>
  <c r="D316" i="1"/>
  <c r="G316" i="1" s="1"/>
  <c r="BA315" i="1" l="1"/>
  <c r="AS286" i="1"/>
  <c r="AI286" i="1"/>
  <c r="AJ285" i="1"/>
  <c r="AM285" i="1" s="1"/>
  <c r="AA286" i="1"/>
  <c r="AB285" i="1"/>
  <c r="AE285" i="1" s="1"/>
  <c r="V286" i="1"/>
  <c r="N302" i="1"/>
  <c r="F317" i="1"/>
  <c r="AY316" i="1" l="1"/>
  <c r="BB316" i="1" s="1"/>
  <c r="AZ315" i="1"/>
  <c r="BC315" i="1" s="1"/>
  <c r="AQ287" i="1"/>
  <c r="AR286" i="1"/>
  <c r="AU286" i="1" s="1"/>
  <c r="AL286" i="1"/>
  <c r="AD286" i="1"/>
  <c r="U286" i="1"/>
  <c r="M302" i="1"/>
  <c r="E317" i="1"/>
  <c r="BA316" i="1" l="1"/>
  <c r="AT287" i="1"/>
  <c r="AK286" i="1"/>
  <c r="AC286" i="1"/>
  <c r="S287" i="1"/>
  <c r="T286" i="1"/>
  <c r="W286" i="1" s="1"/>
  <c r="L302" i="1"/>
  <c r="O302" i="1" s="1"/>
  <c r="K303" i="1"/>
  <c r="C318" i="1"/>
  <c r="D317" i="1"/>
  <c r="G317" i="1" s="1"/>
  <c r="AZ316" i="1" l="1"/>
  <c r="BC316" i="1" s="1"/>
  <c r="AY317" i="1"/>
  <c r="BB317" i="1" s="1"/>
  <c r="AS287" i="1"/>
  <c r="AJ286" i="1"/>
  <c r="AM286" i="1" s="1"/>
  <c r="AI287" i="1"/>
  <c r="AB286" i="1"/>
  <c r="AE286" i="1" s="1"/>
  <c r="AA287" i="1"/>
  <c r="V287" i="1"/>
  <c r="N303" i="1"/>
  <c r="F318" i="1"/>
  <c r="F94" i="1" s="1"/>
  <c r="BA317" i="1" l="1"/>
  <c r="AQ288" i="1"/>
  <c r="AR287" i="1"/>
  <c r="AU287" i="1" s="1"/>
  <c r="AL287" i="1"/>
  <c r="AD287" i="1"/>
  <c r="U287" i="1"/>
  <c r="M303" i="1"/>
  <c r="E318" i="1"/>
  <c r="E94" i="1" s="1"/>
  <c r="AY318" i="1" l="1"/>
  <c r="BB318" i="1" s="1"/>
  <c r="BB94" i="1" s="1"/>
  <c r="AZ317" i="1"/>
  <c r="BC317" i="1" s="1"/>
  <c r="AT288" i="1"/>
  <c r="AT91" i="1" s="1"/>
  <c r="AK287" i="1"/>
  <c r="AC287" i="1"/>
  <c r="T287" i="1"/>
  <c r="W287" i="1" s="1"/>
  <c r="S288" i="1"/>
  <c r="L303" i="1"/>
  <c r="O303" i="1" s="1"/>
  <c r="K304" i="1"/>
  <c r="D318" i="1"/>
  <c r="C319" i="1"/>
  <c r="G318" i="1" l="1"/>
  <c r="G94" i="1" s="1"/>
  <c r="D94" i="1"/>
  <c r="BA318" i="1"/>
  <c r="BA94" i="1" s="1"/>
  <c r="AS288" i="1"/>
  <c r="AS91" i="1" s="1"/>
  <c r="AJ287" i="1"/>
  <c r="AM287" i="1" s="1"/>
  <c r="AI288" i="1"/>
  <c r="AA288" i="1"/>
  <c r="AB287" i="1"/>
  <c r="AE287" i="1" s="1"/>
  <c r="V288" i="1"/>
  <c r="V91" i="1" s="1"/>
  <c r="N304" i="1"/>
  <c r="F319" i="1"/>
  <c r="AY319" i="1" l="1"/>
  <c r="BB319" i="1" s="1"/>
  <c r="AZ318" i="1"/>
  <c r="AQ289" i="1"/>
  <c r="AR288" i="1"/>
  <c r="AL288" i="1"/>
  <c r="AL91" i="1" s="1"/>
  <c r="AD288" i="1"/>
  <c r="AD91" i="1" s="1"/>
  <c r="U288" i="1"/>
  <c r="U91" i="1" s="1"/>
  <c r="M304" i="1"/>
  <c r="E319" i="1"/>
  <c r="AU288" i="1" l="1"/>
  <c r="AU91" i="1" s="1"/>
  <c r="AR91" i="1"/>
  <c r="BC318" i="1"/>
  <c r="BC94" i="1" s="1"/>
  <c r="AZ94" i="1"/>
  <c r="BA319" i="1"/>
  <c r="AT289" i="1"/>
  <c r="AK288" i="1"/>
  <c r="AK91" i="1" s="1"/>
  <c r="AC288" i="1"/>
  <c r="AC91" i="1" s="1"/>
  <c r="S289" i="1"/>
  <c r="T288" i="1"/>
  <c r="K305" i="1"/>
  <c r="L304" i="1"/>
  <c r="O304" i="1" s="1"/>
  <c r="C320" i="1"/>
  <c r="D319" i="1"/>
  <c r="G319" i="1" s="1"/>
  <c r="W288" i="1" l="1"/>
  <c r="W91" i="1" s="1"/>
  <c r="T91" i="1"/>
  <c r="AY320" i="1"/>
  <c r="BB320" i="1" s="1"/>
  <c r="AZ319" i="1"/>
  <c r="BC319" i="1" s="1"/>
  <c r="AS289" i="1"/>
  <c r="AJ288" i="1"/>
  <c r="AI289" i="1"/>
  <c r="AB288" i="1"/>
  <c r="AA289" i="1"/>
  <c r="V289" i="1"/>
  <c r="N305" i="1"/>
  <c r="F320" i="1"/>
  <c r="AE288" i="1" l="1"/>
  <c r="AE91" i="1" s="1"/>
  <c r="AB91" i="1"/>
  <c r="AM288" i="1"/>
  <c r="AM91" i="1" s="1"/>
  <c r="AJ91" i="1"/>
  <c r="BA320" i="1"/>
  <c r="AR289" i="1"/>
  <c r="AU289" i="1" s="1"/>
  <c r="AQ290" i="1"/>
  <c r="AL289" i="1"/>
  <c r="AD289" i="1"/>
  <c r="U289" i="1"/>
  <c r="M305" i="1"/>
  <c r="E320" i="1"/>
  <c r="AY321" i="1" l="1"/>
  <c r="BB321" i="1" s="1"/>
  <c r="AZ320" i="1"/>
  <c r="BC320" i="1" s="1"/>
  <c r="AT290" i="1"/>
  <c r="AK289" i="1"/>
  <c r="AC289" i="1"/>
  <c r="T289" i="1"/>
  <c r="W289" i="1" s="1"/>
  <c r="S290" i="1"/>
  <c r="K306" i="1"/>
  <c r="L305" i="1"/>
  <c r="O305" i="1" s="1"/>
  <c r="C321" i="1"/>
  <c r="D320" i="1"/>
  <c r="G320" i="1" s="1"/>
  <c r="AS290" i="1" l="1"/>
  <c r="AJ289" i="1"/>
  <c r="AM289" i="1" s="1"/>
  <c r="AI290" i="1"/>
  <c r="AB289" i="1"/>
  <c r="AE289" i="1" s="1"/>
  <c r="AA290" i="1"/>
  <c r="V290" i="1"/>
  <c r="N306" i="1"/>
  <c r="F321" i="1"/>
  <c r="BA321" i="1" l="1"/>
  <c r="AR290" i="1"/>
  <c r="AU290" i="1" s="1"/>
  <c r="AQ291" i="1"/>
  <c r="AL290" i="1"/>
  <c r="AD290" i="1"/>
  <c r="U290" i="1"/>
  <c r="M306" i="1"/>
  <c r="E321" i="1"/>
  <c r="AZ321" i="1" l="1"/>
  <c r="BC321" i="1" s="1"/>
  <c r="AY322" i="1"/>
  <c r="BB322" i="1" s="1"/>
  <c r="AT291" i="1"/>
  <c r="AK290" i="1"/>
  <c r="AC290" i="1"/>
  <c r="S291" i="1"/>
  <c r="T290" i="1"/>
  <c r="W290" i="1" s="1"/>
  <c r="K307" i="1"/>
  <c r="L306" i="1"/>
  <c r="O306" i="1" s="1"/>
  <c r="D321" i="1"/>
  <c r="G321" i="1" s="1"/>
  <c r="C322" i="1"/>
  <c r="F322" i="1" s="1"/>
  <c r="BA322" i="1" l="1"/>
  <c r="AS291" i="1"/>
  <c r="AI291" i="1"/>
  <c r="AJ290" i="1"/>
  <c r="AM290" i="1" s="1"/>
  <c r="AA291" i="1"/>
  <c r="AB290" i="1"/>
  <c r="AE290" i="1" s="1"/>
  <c r="V291" i="1"/>
  <c r="N307" i="1"/>
  <c r="E322" i="1"/>
  <c r="AY323" i="1" l="1"/>
  <c r="BB323" i="1" s="1"/>
  <c r="AZ322" i="1"/>
  <c r="BC322" i="1" s="1"/>
  <c r="AQ292" i="1"/>
  <c r="AR291" i="1"/>
  <c r="AU291" i="1" s="1"/>
  <c r="AL291" i="1"/>
  <c r="AD291" i="1"/>
  <c r="U291" i="1"/>
  <c r="M307" i="1"/>
  <c r="C323" i="1"/>
  <c r="D322" i="1"/>
  <c r="G322" i="1" s="1"/>
  <c r="BA323" i="1" l="1"/>
  <c r="AT292" i="1"/>
  <c r="AK291" i="1"/>
  <c r="AC291" i="1"/>
  <c r="S292" i="1"/>
  <c r="T291" i="1"/>
  <c r="W291" i="1" s="1"/>
  <c r="K308" i="1"/>
  <c r="L307" i="1"/>
  <c r="O307" i="1" s="1"/>
  <c r="F323" i="1"/>
  <c r="AZ323" i="1" l="1"/>
  <c r="BC323" i="1" s="1"/>
  <c r="AY324" i="1"/>
  <c r="BB324" i="1" s="1"/>
  <c r="AS292" i="1"/>
  <c r="AJ291" i="1"/>
  <c r="AM291" i="1" s="1"/>
  <c r="AI292" i="1"/>
  <c r="AB291" i="1"/>
  <c r="AE291" i="1" s="1"/>
  <c r="AA292" i="1"/>
  <c r="V292" i="1"/>
  <c r="N308" i="1"/>
  <c r="N93" i="1" s="1"/>
  <c r="E323" i="1"/>
  <c r="AR292" i="1" l="1"/>
  <c r="AU292" i="1" s="1"/>
  <c r="AQ293" i="1"/>
  <c r="AL292" i="1"/>
  <c r="AD292" i="1"/>
  <c r="U292" i="1"/>
  <c r="M308" i="1"/>
  <c r="M93" i="1" s="1"/>
  <c r="D323" i="1"/>
  <c r="G323" i="1" s="1"/>
  <c r="C324" i="1"/>
  <c r="BA324" i="1" l="1"/>
  <c r="AT293" i="1"/>
  <c r="AK292" i="1"/>
  <c r="AC292" i="1"/>
  <c r="S293" i="1"/>
  <c r="T292" i="1"/>
  <c r="W292" i="1" s="1"/>
  <c r="K309" i="1"/>
  <c r="L308" i="1"/>
  <c r="F324" i="1"/>
  <c r="O308" i="1" l="1"/>
  <c r="O93" i="1" s="1"/>
  <c r="L93" i="1"/>
  <c r="AZ324" i="1"/>
  <c r="BC324" i="1" s="1"/>
  <c r="AY325" i="1"/>
  <c r="BB325" i="1" s="1"/>
  <c r="AS293" i="1"/>
  <c r="AI293" i="1"/>
  <c r="AJ292" i="1"/>
  <c r="AM292" i="1" s="1"/>
  <c r="AA293" i="1"/>
  <c r="AB292" i="1"/>
  <c r="AE292" i="1" s="1"/>
  <c r="V293" i="1"/>
  <c r="N309" i="1"/>
  <c r="E324" i="1"/>
  <c r="AQ294" i="1" l="1"/>
  <c r="AR293" i="1"/>
  <c r="AU293" i="1" s="1"/>
  <c r="AL293" i="1"/>
  <c r="AD293" i="1"/>
  <c r="U293" i="1"/>
  <c r="M309" i="1"/>
  <c r="C325" i="1"/>
  <c r="D324" i="1"/>
  <c r="G324" i="1" s="1"/>
  <c r="BA325" i="1" l="1"/>
  <c r="AT294" i="1"/>
  <c r="AK293" i="1"/>
  <c r="AC293" i="1"/>
  <c r="S294" i="1"/>
  <c r="T293" i="1"/>
  <c r="W293" i="1" s="1"/>
  <c r="L309" i="1"/>
  <c r="O309" i="1" s="1"/>
  <c r="K310" i="1"/>
  <c r="F325" i="1"/>
  <c r="AY326" i="1" l="1"/>
  <c r="BB326" i="1" s="1"/>
  <c r="AZ325" i="1"/>
  <c r="BC325" i="1" s="1"/>
  <c r="AS294" i="1"/>
  <c r="AJ293" i="1"/>
  <c r="AM293" i="1" s="1"/>
  <c r="AI294" i="1"/>
  <c r="AB293" i="1"/>
  <c r="AE293" i="1" s="1"/>
  <c r="AA294" i="1"/>
  <c r="V294" i="1"/>
  <c r="N310" i="1"/>
  <c r="E325" i="1"/>
  <c r="AQ295" i="1" l="1"/>
  <c r="AR294" i="1"/>
  <c r="AU294" i="1" s="1"/>
  <c r="AL294" i="1"/>
  <c r="AD294" i="1"/>
  <c r="U294" i="1"/>
  <c r="M310" i="1"/>
  <c r="C326" i="1"/>
  <c r="D325" i="1"/>
  <c r="G325" i="1" s="1"/>
  <c r="BA326" i="1" l="1"/>
  <c r="AT295" i="1"/>
  <c r="AK294" i="1"/>
  <c r="AC294" i="1"/>
  <c r="S295" i="1"/>
  <c r="T294" i="1"/>
  <c r="W294" i="1" s="1"/>
  <c r="L310" i="1"/>
  <c r="O310" i="1" s="1"/>
  <c r="K311" i="1"/>
  <c r="F326" i="1"/>
  <c r="AY327" i="1" l="1"/>
  <c r="BB327" i="1" s="1"/>
  <c r="AZ326" i="1"/>
  <c r="BC326" i="1" s="1"/>
  <c r="AS295" i="1"/>
  <c r="AJ294" i="1"/>
  <c r="AM294" i="1" s="1"/>
  <c r="AI295" i="1"/>
  <c r="AB294" i="1"/>
  <c r="AE294" i="1" s="1"/>
  <c r="AA295" i="1"/>
  <c r="V295" i="1"/>
  <c r="N311" i="1"/>
  <c r="E326" i="1"/>
  <c r="AR295" i="1" l="1"/>
  <c r="AU295" i="1" s="1"/>
  <c r="AQ296" i="1"/>
  <c r="AL295" i="1"/>
  <c r="AD295" i="1"/>
  <c r="U295" i="1"/>
  <c r="M311" i="1"/>
  <c r="D326" i="1"/>
  <c r="G326" i="1" s="1"/>
  <c r="C327" i="1"/>
  <c r="BA327" i="1" l="1"/>
  <c r="AT296" i="1"/>
  <c r="AK295" i="1"/>
  <c r="AC295" i="1"/>
  <c r="S296" i="1"/>
  <c r="T295" i="1"/>
  <c r="W295" i="1" s="1"/>
  <c r="L311" i="1"/>
  <c r="O311" i="1" s="1"/>
  <c r="K312" i="1"/>
  <c r="F327" i="1"/>
  <c r="AZ327" i="1" l="1"/>
  <c r="BC327" i="1" s="1"/>
  <c r="AY328" i="1"/>
  <c r="BB328" i="1" s="1"/>
  <c r="BB95" i="1" s="1"/>
  <c r="AS296" i="1"/>
  <c r="AJ295" i="1"/>
  <c r="AM295" i="1" s="1"/>
  <c r="AI296" i="1"/>
  <c r="AB295" i="1"/>
  <c r="AE295" i="1" s="1"/>
  <c r="AA296" i="1"/>
  <c r="V296" i="1"/>
  <c r="N312" i="1"/>
  <c r="E327" i="1"/>
  <c r="AQ297" i="1" l="1"/>
  <c r="AR296" i="1"/>
  <c r="AU296" i="1" s="1"/>
  <c r="AL296" i="1"/>
  <c r="AD296" i="1"/>
  <c r="U296" i="1"/>
  <c r="M312" i="1"/>
  <c r="C328" i="1"/>
  <c r="D327" i="1"/>
  <c r="G327" i="1" s="1"/>
  <c r="BA328" i="1" l="1"/>
  <c r="BA95" i="1" s="1"/>
  <c r="AT297" i="1"/>
  <c r="AK296" i="1"/>
  <c r="AC296" i="1"/>
  <c r="S297" i="1"/>
  <c r="T296" i="1"/>
  <c r="W296" i="1" s="1"/>
  <c r="K313" i="1"/>
  <c r="L312" i="1"/>
  <c r="O312" i="1" s="1"/>
  <c r="F328" i="1"/>
  <c r="F95" i="1" s="1"/>
  <c r="AY329" i="1" l="1"/>
  <c r="BB329" i="1" s="1"/>
  <c r="AZ328" i="1"/>
  <c r="AS297" i="1"/>
  <c r="AI297" i="1"/>
  <c r="AJ296" i="1"/>
  <c r="AM296" i="1" s="1"/>
  <c r="AA297" i="1"/>
  <c r="AB296" i="1"/>
  <c r="AE296" i="1" s="1"/>
  <c r="V297" i="1"/>
  <c r="N313" i="1"/>
  <c r="E328" i="1"/>
  <c r="E95" i="1" s="1"/>
  <c r="BC328" i="1" l="1"/>
  <c r="BC95" i="1" s="1"/>
  <c r="AZ95" i="1"/>
  <c r="AR297" i="1"/>
  <c r="AU297" i="1" s="1"/>
  <c r="AQ298" i="1"/>
  <c r="AL297" i="1"/>
  <c r="AD297" i="1"/>
  <c r="U297" i="1"/>
  <c r="M313" i="1"/>
  <c r="D328" i="1"/>
  <c r="C329" i="1"/>
  <c r="G328" i="1" l="1"/>
  <c r="G95" i="1" s="1"/>
  <c r="D95" i="1"/>
  <c r="BA329" i="1"/>
  <c r="AT298" i="1"/>
  <c r="AT92" i="1" s="1"/>
  <c r="AK297" i="1"/>
  <c r="AC297" i="1"/>
  <c r="T297" i="1"/>
  <c r="W297" i="1" s="1"/>
  <c r="S298" i="1"/>
  <c r="L313" i="1"/>
  <c r="O313" i="1" s="1"/>
  <c r="K314" i="1"/>
  <c r="F329" i="1"/>
  <c r="AZ329" i="1" l="1"/>
  <c r="BC329" i="1" s="1"/>
  <c r="AY330" i="1"/>
  <c r="BB330" i="1" s="1"/>
  <c r="AS298" i="1"/>
  <c r="AS92" i="1" s="1"/>
  <c r="AJ297" i="1"/>
  <c r="AM297" i="1" s="1"/>
  <c r="AI298" i="1"/>
  <c r="AB297" i="1"/>
  <c r="AE297" i="1" s="1"/>
  <c r="AA298" i="1"/>
  <c r="V298" i="1"/>
  <c r="V92" i="1" s="1"/>
  <c r="N314" i="1"/>
  <c r="E329" i="1"/>
  <c r="AR298" i="1" l="1"/>
  <c r="AQ299" i="1"/>
  <c r="AL298" i="1"/>
  <c r="AL92" i="1" s="1"/>
  <c r="AD298" i="1"/>
  <c r="AD92" i="1" s="1"/>
  <c r="U298" i="1"/>
  <c r="U92" i="1" s="1"/>
  <c r="M314" i="1"/>
  <c r="D329" i="1"/>
  <c r="G329" i="1" s="1"/>
  <c r="C330" i="1"/>
  <c r="F330" i="1" s="1"/>
  <c r="AU298" i="1" l="1"/>
  <c r="AU92" i="1" s="1"/>
  <c r="AR92" i="1"/>
  <c r="BA330" i="1"/>
  <c r="AT299" i="1"/>
  <c r="AK298" i="1"/>
  <c r="AK92" i="1" s="1"/>
  <c r="AC298" i="1"/>
  <c r="AC92" i="1" s="1"/>
  <c r="T298" i="1"/>
  <c r="S299" i="1"/>
  <c r="L314" i="1"/>
  <c r="O314" i="1" s="1"/>
  <c r="K315" i="1"/>
  <c r="E330" i="1"/>
  <c r="W298" i="1" l="1"/>
  <c r="W92" i="1" s="1"/>
  <c r="T92" i="1"/>
  <c r="AZ330" i="1"/>
  <c r="BC330" i="1" s="1"/>
  <c r="AY331" i="1"/>
  <c r="BB331" i="1" s="1"/>
  <c r="AS299" i="1"/>
  <c r="AI299" i="1"/>
  <c r="AJ298" i="1"/>
  <c r="AA299" i="1"/>
  <c r="AB298" i="1"/>
  <c r="V299" i="1"/>
  <c r="N315" i="1"/>
  <c r="C331" i="1"/>
  <c r="D330" i="1"/>
  <c r="G330" i="1" s="1"/>
  <c r="AM298" i="1" l="1"/>
  <c r="AM92" i="1" s="1"/>
  <c r="AJ92" i="1"/>
  <c r="AE298" i="1"/>
  <c r="AE92" i="1" s="1"/>
  <c r="AB92" i="1"/>
  <c r="AQ300" i="1"/>
  <c r="AR299" i="1"/>
  <c r="AU299" i="1" s="1"/>
  <c r="AL299" i="1"/>
  <c r="AD299" i="1"/>
  <c r="U299" i="1"/>
  <c r="M315" i="1"/>
  <c r="F331" i="1"/>
  <c r="BA331" i="1" l="1"/>
  <c r="AT300" i="1"/>
  <c r="AK299" i="1"/>
  <c r="AC299" i="1"/>
  <c r="S300" i="1"/>
  <c r="T299" i="1"/>
  <c r="W299" i="1" s="1"/>
  <c r="L315" i="1"/>
  <c r="O315" i="1" s="1"/>
  <c r="K316" i="1"/>
  <c r="E331" i="1"/>
  <c r="AZ331" i="1" l="1"/>
  <c r="BC331" i="1" s="1"/>
  <c r="AY332" i="1"/>
  <c r="BB332" i="1" s="1"/>
  <c r="AS300" i="1"/>
  <c r="AI300" i="1"/>
  <c r="AJ299" i="1"/>
  <c r="AM299" i="1" s="1"/>
  <c r="AA300" i="1"/>
  <c r="AB299" i="1"/>
  <c r="AE299" i="1" s="1"/>
  <c r="V300" i="1"/>
  <c r="N316" i="1"/>
  <c r="D331" i="1"/>
  <c r="G331" i="1" s="1"/>
  <c r="C332" i="1"/>
  <c r="F332" i="1" s="1"/>
  <c r="AQ301" i="1" l="1"/>
  <c r="AR300" i="1"/>
  <c r="AU300" i="1" s="1"/>
  <c r="AL300" i="1"/>
  <c r="AD300" i="1"/>
  <c r="U300" i="1"/>
  <c r="M316" i="1"/>
  <c r="E332" i="1"/>
  <c r="BA332" i="1" l="1"/>
  <c r="AT301" i="1"/>
  <c r="AK300" i="1"/>
  <c r="AC300" i="1"/>
  <c r="T300" i="1"/>
  <c r="W300" i="1" s="1"/>
  <c r="S301" i="1"/>
  <c r="K317" i="1"/>
  <c r="L316" i="1"/>
  <c r="O316" i="1" s="1"/>
  <c r="D332" i="1"/>
  <c r="G332" i="1" s="1"/>
  <c r="C333" i="1"/>
  <c r="AZ332" i="1" l="1"/>
  <c r="BC332" i="1" s="1"/>
  <c r="AY333" i="1"/>
  <c r="BB333" i="1" s="1"/>
  <c r="AS301" i="1"/>
  <c r="AJ300" i="1"/>
  <c r="AM300" i="1" s="1"/>
  <c r="AI301" i="1"/>
  <c r="AB300" i="1"/>
  <c r="AE300" i="1" s="1"/>
  <c r="AA301" i="1"/>
  <c r="V301" i="1"/>
  <c r="N317" i="1"/>
  <c r="F333" i="1"/>
  <c r="AQ302" i="1" l="1"/>
  <c r="AR301" i="1"/>
  <c r="AU301" i="1" s="1"/>
  <c r="AL301" i="1"/>
  <c r="AD301" i="1"/>
  <c r="U301" i="1"/>
  <c r="M317" i="1"/>
  <c r="E333" i="1"/>
  <c r="BA333" i="1" l="1"/>
  <c r="AT302" i="1"/>
  <c r="AK301" i="1"/>
  <c r="AC301" i="1"/>
  <c r="S302" i="1"/>
  <c r="T301" i="1"/>
  <c r="W301" i="1" s="1"/>
  <c r="K318" i="1"/>
  <c r="L317" i="1"/>
  <c r="O317" i="1" s="1"/>
  <c r="C334" i="1"/>
  <c r="D333" i="1"/>
  <c r="G333" i="1" s="1"/>
  <c r="AY334" i="1" l="1"/>
  <c r="BB334" i="1" s="1"/>
  <c r="AZ333" i="1"/>
  <c r="BC333" i="1" s="1"/>
  <c r="AS302" i="1"/>
  <c r="AI302" i="1"/>
  <c r="AJ301" i="1"/>
  <c r="AM301" i="1" s="1"/>
  <c r="AA302" i="1"/>
  <c r="AB301" i="1"/>
  <c r="AE301" i="1" s="1"/>
  <c r="V302" i="1"/>
  <c r="N318" i="1"/>
  <c r="N94" i="1" s="1"/>
  <c r="F334" i="1"/>
  <c r="AQ303" i="1" l="1"/>
  <c r="AR302" i="1"/>
  <c r="AU302" i="1" s="1"/>
  <c r="AL302" i="1"/>
  <c r="AD302" i="1"/>
  <c r="U302" i="1"/>
  <c r="M318" i="1"/>
  <c r="M94" i="1" s="1"/>
  <c r="E334" i="1"/>
  <c r="BA334" i="1" l="1"/>
  <c r="AT303" i="1"/>
  <c r="AK302" i="1"/>
  <c r="AC302" i="1"/>
  <c r="T302" i="1"/>
  <c r="W302" i="1" s="1"/>
  <c r="S303" i="1"/>
  <c r="L318" i="1"/>
  <c r="K319" i="1"/>
  <c r="D334" i="1"/>
  <c r="G334" i="1" s="1"/>
  <c r="C335" i="1"/>
  <c r="F335" i="1" s="1"/>
  <c r="O318" i="1" l="1"/>
  <c r="O94" i="1" s="1"/>
  <c r="L94" i="1"/>
  <c r="AZ334" i="1"/>
  <c r="BC334" i="1" s="1"/>
  <c r="AY335" i="1"/>
  <c r="BB335" i="1" s="1"/>
  <c r="AS303" i="1"/>
  <c r="AJ302" i="1"/>
  <c r="AM302" i="1" s="1"/>
  <c r="AI303" i="1"/>
  <c r="AB302" i="1"/>
  <c r="AE302" i="1" s="1"/>
  <c r="AA303" i="1"/>
  <c r="V303" i="1"/>
  <c r="N319" i="1"/>
  <c r="E335" i="1"/>
  <c r="BA335" i="1" l="1"/>
  <c r="AR303" i="1"/>
  <c r="AU303" i="1" s="1"/>
  <c r="AQ304" i="1"/>
  <c r="AL303" i="1"/>
  <c r="AD303" i="1"/>
  <c r="U303" i="1"/>
  <c r="M319" i="1"/>
  <c r="C336" i="1"/>
  <c r="F336" i="1" s="1"/>
  <c r="D335" i="1"/>
  <c r="G335" i="1" s="1"/>
  <c r="AY336" i="1" l="1"/>
  <c r="BB336" i="1" s="1"/>
  <c r="AZ335" i="1"/>
  <c r="BC335" i="1" s="1"/>
  <c r="AT304" i="1"/>
  <c r="AK303" i="1"/>
  <c r="AC303" i="1"/>
  <c r="S304" i="1"/>
  <c r="T303" i="1"/>
  <c r="W303" i="1" s="1"/>
  <c r="K320" i="1"/>
  <c r="L319" i="1"/>
  <c r="O319" i="1" s="1"/>
  <c r="E336" i="1"/>
  <c r="BA336" i="1" l="1"/>
  <c r="AS304" i="1"/>
  <c r="AI304" i="1"/>
  <c r="AJ303" i="1"/>
  <c r="AM303" i="1" s="1"/>
  <c r="AA304" i="1"/>
  <c r="AB303" i="1"/>
  <c r="AE303" i="1" s="1"/>
  <c r="V304" i="1"/>
  <c r="N320" i="1"/>
  <c r="D336" i="1"/>
  <c r="G336" i="1" s="1"/>
  <c r="C337" i="1"/>
  <c r="AY337" i="1" l="1"/>
  <c r="BB337" i="1" s="1"/>
  <c r="AZ336" i="1"/>
  <c r="BC336" i="1" s="1"/>
  <c r="AQ305" i="1"/>
  <c r="AR304" i="1"/>
  <c r="AU304" i="1" s="1"/>
  <c r="AL304" i="1"/>
  <c r="AD304" i="1"/>
  <c r="U304" i="1"/>
  <c r="M320" i="1"/>
  <c r="F337" i="1"/>
  <c r="AT305" i="1" l="1"/>
  <c r="AK304" i="1"/>
  <c r="AC304" i="1"/>
  <c r="T304" i="1"/>
  <c r="W304" i="1" s="1"/>
  <c r="S305" i="1"/>
  <c r="K321" i="1"/>
  <c r="L320" i="1"/>
  <c r="O320" i="1" s="1"/>
  <c r="E337" i="1"/>
  <c r="BA337" i="1" l="1"/>
  <c r="AS305" i="1"/>
  <c r="AI305" i="1"/>
  <c r="AJ304" i="1"/>
  <c r="AM304" i="1" s="1"/>
  <c r="AA305" i="1"/>
  <c r="AB304" i="1"/>
  <c r="AE304" i="1" s="1"/>
  <c r="V305" i="1"/>
  <c r="N321" i="1"/>
  <c r="D337" i="1"/>
  <c r="G337" i="1" s="1"/>
  <c r="C338" i="1"/>
  <c r="AZ337" i="1" l="1"/>
  <c r="BC337" i="1" s="1"/>
  <c r="AY338" i="1"/>
  <c r="BB338" i="1" s="1"/>
  <c r="BB96" i="1" s="1"/>
  <c r="AR305" i="1"/>
  <c r="AU305" i="1" s="1"/>
  <c r="AQ306" i="1"/>
  <c r="AL305" i="1"/>
  <c r="AD305" i="1"/>
  <c r="U305" i="1"/>
  <c r="M321" i="1"/>
  <c r="F338" i="1"/>
  <c r="F96" i="1" s="1"/>
  <c r="AT306" i="1" l="1"/>
  <c r="AK305" i="1"/>
  <c r="AC305" i="1"/>
  <c r="T305" i="1"/>
  <c r="W305" i="1" s="1"/>
  <c r="S306" i="1"/>
  <c r="L321" i="1"/>
  <c r="O321" i="1" s="1"/>
  <c r="K322" i="1"/>
  <c r="E338" i="1"/>
  <c r="E96" i="1" s="1"/>
  <c r="BA338" i="1" l="1"/>
  <c r="BA96" i="1" s="1"/>
  <c r="AS306" i="1"/>
  <c r="AJ305" i="1"/>
  <c r="AM305" i="1" s="1"/>
  <c r="AI306" i="1"/>
  <c r="AA306" i="1"/>
  <c r="AB305" i="1"/>
  <c r="AE305" i="1" s="1"/>
  <c r="V306" i="1"/>
  <c r="N322" i="1"/>
  <c r="C339" i="1"/>
  <c r="D338" i="1"/>
  <c r="G338" i="1" l="1"/>
  <c r="G96" i="1" s="1"/>
  <c r="D96" i="1"/>
  <c r="AY339" i="1"/>
  <c r="BB339" i="1" s="1"/>
  <c r="AZ338" i="1"/>
  <c r="AQ307" i="1"/>
  <c r="AR306" i="1"/>
  <c r="AU306" i="1" s="1"/>
  <c r="AL306" i="1"/>
  <c r="AK306" i="1" s="1"/>
  <c r="AD306" i="1"/>
  <c r="U306" i="1"/>
  <c r="M322" i="1"/>
  <c r="F339" i="1"/>
  <c r="BC338" i="1" l="1"/>
  <c r="BC96" i="1" s="1"/>
  <c r="AZ96" i="1"/>
  <c r="AT307" i="1"/>
  <c r="AI307" i="1"/>
  <c r="AL307" i="1" s="1"/>
  <c r="AJ306" i="1"/>
  <c r="AM306" i="1" s="1"/>
  <c r="AC306" i="1"/>
  <c r="T306" i="1"/>
  <c r="W306" i="1" s="1"/>
  <c r="S307" i="1"/>
  <c r="L322" i="1"/>
  <c r="O322" i="1" s="1"/>
  <c r="K323" i="1"/>
  <c r="E339" i="1"/>
  <c r="BA339" i="1" l="1"/>
  <c r="AS307" i="1"/>
  <c r="AK307" i="1"/>
  <c r="AA307" i="1"/>
  <c r="AB306" i="1"/>
  <c r="AE306" i="1" s="1"/>
  <c r="V307" i="1"/>
  <c r="N323" i="1"/>
  <c r="D339" i="1"/>
  <c r="G339" i="1" s="1"/>
  <c r="C340" i="1"/>
  <c r="AY340" i="1" l="1"/>
  <c r="BB340" i="1" s="1"/>
  <c r="AZ339" i="1"/>
  <c r="BC339" i="1" s="1"/>
  <c r="AQ308" i="1"/>
  <c r="AR307" i="1"/>
  <c r="AU307" i="1" s="1"/>
  <c r="AI308" i="1"/>
  <c r="AJ307" i="1"/>
  <c r="AM307" i="1" s="1"/>
  <c r="AD307" i="1"/>
  <c r="U307" i="1"/>
  <c r="M323" i="1"/>
  <c r="F340" i="1"/>
  <c r="BA340" i="1" l="1"/>
  <c r="AT308" i="1"/>
  <c r="AT93" i="1" s="1"/>
  <c r="AL308" i="1"/>
  <c r="AL93" i="1" s="1"/>
  <c r="AC307" i="1"/>
  <c r="S308" i="1"/>
  <c r="T307" i="1"/>
  <c r="W307" i="1" s="1"/>
  <c r="L323" i="1"/>
  <c r="O323" i="1" s="1"/>
  <c r="K324" i="1"/>
  <c r="E340" i="1"/>
  <c r="AZ340" i="1" l="1"/>
  <c r="BC340" i="1" s="1"/>
  <c r="AY341" i="1"/>
  <c r="BB341" i="1" s="1"/>
  <c r="AS308" i="1"/>
  <c r="AS93" i="1" s="1"/>
  <c r="AK308" i="1"/>
  <c r="AK93" i="1" s="1"/>
  <c r="AB307" i="1"/>
  <c r="AE307" i="1" s="1"/>
  <c r="AA308" i="1"/>
  <c r="V308" i="1"/>
  <c r="V93" i="1" s="1"/>
  <c r="N324" i="1"/>
  <c r="D340" i="1"/>
  <c r="G340" i="1" s="1"/>
  <c r="C341" i="1"/>
  <c r="BA341" i="1" l="1"/>
  <c r="AR308" i="1"/>
  <c r="AQ309" i="1"/>
  <c r="AI309" i="1"/>
  <c r="AJ308" i="1"/>
  <c r="AD308" i="1"/>
  <c r="AD93" i="1" s="1"/>
  <c r="U308" i="1"/>
  <c r="U93" i="1" s="1"/>
  <c r="M324" i="1"/>
  <c r="F341" i="1"/>
  <c r="AM308" i="1" l="1"/>
  <c r="AM93" i="1" s="1"/>
  <c r="AJ93" i="1"/>
  <c r="AU308" i="1"/>
  <c r="AU93" i="1" s="1"/>
  <c r="AR93" i="1"/>
  <c r="AY342" i="1"/>
  <c r="BB342" i="1" s="1"/>
  <c r="AZ341" i="1"/>
  <c r="BC341" i="1" s="1"/>
  <c r="AT309" i="1"/>
  <c r="AL309" i="1"/>
  <c r="AC308" i="1"/>
  <c r="AC93" i="1" s="1"/>
  <c r="T308" i="1"/>
  <c r="S309" i="1"/>
  <c r="L324" i="1"/>
  <c r="O324" i="1" s="1"/>
  <c r="K325" i="1"/>
  <c r="E341" i="1"/>
  <c r="W308" i="1" l="1"/>
  <c r="W93" i="1" s="1"/>
  <c r="T93" i="1"/>
  <c r="AS309" i="1"/>
  <c r="AK309" i="1"/>
  <c r="AA309" i="1"/>
  <c r="AB308" i="1"/>
  <c r="V309" i="1"/>
  <c r="N325" i="1"/>
  <c r="C342" i="1"/>
  <c r="D341" i="1"/>
  <c r="G341" i="1" s="1"/>
  <c r="AE308" i="1" l="1"/>
  <c r="AE93" i="1" s="1"/>
  <c r="AB93" i="1"/>
  <c r="BA342" i="1"/>
  <c r="AQ310" i="1"/>
  <c r="AR309" i="1"/>
  <c r="AU309" i="1" s="1"/>
  <c r="AI310" i="1"/>
  <c r="AJ309" i="1"/>
  <c r="AM309" i="1" s="1"/>
  <c r="AD309" i="1"/>
  <c r="U309" i="1"/>
  <c r="M325" i="1"/>
  <c r="F342" i="1"/>
  <c r="AZ342" i="1" l="1"/>
  <c r="BC342" i="1" s="1"/>
  <c r="AY343" i="1"/>
  <c r="BB343" i="1" s="1"/>
  <c r="AT310" i="1"/>
  <c r="AL310" i="1"/>
  <c r="AC309" i="1"/>
  <c r="S310" i="1"/>
  <c r="T309" i="1"/>
  <c r="W309" i="1" s="1"/>
  <c r="K326" i="1"/>
  <c r="L325" i="1"/>
  <c r="O325" i="1" s="1"/>
  <c r="E342" i="1"/>
  <c r="AS310" i="1" l="1"/>
  <c r="AK310" i="1"/>
  <c r="AA310" i="1"/>
  <c r="AB309" i="1"/>
  <c r="AE309" i="1" s="1"/>
  <c r="V310" i="1"/>
  <c r="N326" i="1"/>
  <c r="D342" i="1"/>
  <c r="G342" i="1" s="1"/>
  <c r="C343" i="1"/>
  <c r="BA343" i="1" l="1"/>
  <c r="AR310" i="1"/>
  <c r="AU310" i="1" s="1"/>
  <c r="AQ311" i="1"/>
  <c r="AJ310" i="1"/>
  <c r="AM310" i="1" s="1"/>
  <c r="AI311" i="1"/>
  <c r="AD310" i="1"/>
  <c r="U310" i="1"/>
  <c r="M326" i="1"/>
  <c r="F343" i="1"/>
  <c r="AY344" i="1" l="1"/>
  <c r="BB344" i="1" s="1"/>
  <c r="AZ343" i="1"/>
  <c r="BC343" i="1" s="1"/>
  <c r="AT311" i="1"/>
  <c r="AL311" i="1"/>
  <c r="AC310" i="1"/>
  <c r="S311" i="1"/>
  <c r="T310" i="1"/>
  <c r="W310" i="1" s="1"/>
  <c r="L326" i="1"/>
  <c r="O326" i="1" s="1"/>
  <c r="K327" i="1"/>
  <c r="E343" i="1"/>
  <c r="AS311" i="1" l="1"/>
  <c r="AK311" i="1"/>
  <c r="AB310" i="1"/>
  <c r="AE310" i="1" s="1"/>
  <c r="AA311" i="1"/>
  <c r="V311" i="1"/>
  <c r="N327" i="1"/>
  <c r="C344" i="1"/>
  <c r="D343" i="1"/>
  <c r="G343" i="1" s="1"/>
  <c r="BA344" i="1" l="1"/>
  <c r="AQ312" i="1"/>
  <c r="AR311" i="1"/>
  <c r="AU311" i="1" s="1"/>
  <c r="AJ311" i="1"/>
  <c r="AM311" i="1" s="1"/>
  <c r="AI312" i="1"/>
  <c r="AD311" i="1"/>
  <c r="U311" i="1"/>
  <c r="M327" i="1"/>
  <c r="F344" i="1"/>
  <c r="AY345" i="1" l="1"/>
  <c r="BB345" i="1" s="1"/>
  <c r="AZ344" i="1"/>
  <c r="BC344" i="1" s="1"/>
  <c r="AT312" i="1"/>
  <c r="AL312" i="1"/>
  <c r="AC311" i="1"/>
  <c r="T311" i="1"/>
  <c r="W311" i="1" s="1"/>
  <c r="S312" i="1"/>
  <c r="L327" i="1"/>
  <c r="O327" i="1" s="1"/>
  <c r="K328" i="1"/>
  <c r="E344" i="1"/>
  <c r="AS312" i="1" l="1"/>
  <c r="AK312" i="1"/>
  <c r="AB311" i="1"/>
  <c r="AE311" i="1" s="1"/>
  <c r="AA312" i="1"/>
  <c r="V312" i="1"/>
  <c r="N328" i="1"/>
  <c r="N95" i="1" s="1"/>
  <c r="C345" i="1"/>
  <c r="D344" i="1"/>
  <c r="G344" i="1" s="1"/>
  <c r="BA345" i="1" l="1"/>
  <c r="AR312" i="1"/>
  <c r="AU312" i="1" s="1"/>
  <c r="AQ313" i="1"/>
  <c r="AI313" i="1"/>
  <c r="AJ312" i="1"/>
  <c r="AM312" i="1" s="1"/>
  <c r="AD312" i="1"/>
  <c r="U312" i="1"/>
  <c r="M328" i="1"/>
  <c r="M95" i="1" s="1"/>
  <c r="F345" i="1"/>
  <c r="AZ345" i="1" l="1"/>
  <c r="BC345" i="1" s="1"/>
  <c r="AY346" i="1"/>
  <c r="BB346" i="1" s="1"/>
  <c r="AT313" i="1"/>
  <c r="AL313" i="1"/>
  <c r="AC312" i="1"/>
  <c r="T312" i="1"/>
  <c r="W312" i="1" s="1"/>
  <c r="S313" i="1"/>
  <c r="K329" i="1"/>
  <c r="L328" i="1"/>
  <c r="E345" i="1"/>
  <c r="O328" i="1" l="1"/>
  <c r="O95" i="1" s="1"/>
  <c r="L95" i="1"/>
  <c r="AS313" i="1"/>
  <c r="AK313" i="1"/>
  <c r="AA313" i="1"/>
  <c r="AB312" i="1"/>
  <c r="AE312" i="1" s="1"/>
  <c r="V313" i="1"/>
  <c r="N329" i="1"/>
  <c r="D345" i="1"/>
  <c r="G345" i="1" s="1"/>
  <c r="C346" i="1"/>
  <c r="BA346" i="1" l="1"/>
  <c r="AR313" i="1"/>
  <c r="AU313" i="1" s="1"/>
  <c r="AQ314" i="1"/>
  <c r="AI314" i="1"/>
  <c r="AJ313" i="1"/>
  <c r="AM313" i="1" s="1"/>
  <c r="AD313" i="1"/>
  <c r="U313" i="1"/>
  <c r="M329" i="1"/>
  <c r="F346" i="1"/>
  <c r="AZ346" i="1" l="1"/>
  <c r="BC346" i="1" s="1"/>
  <c r="AY347" i="1"/>
  <c r="BB347" i="1" s="1"/>
  <c r="AT314" i="1"/>
  <c r="AL314" i="1"/>
  <c r="AC313" i="1"/>
  <c r="T313" i="1"/>
  <c r="W313" i="1" s="1"/>
  <c r="S314" i="1"/>
  <c r="K330" i="1"/>
  <c r="L329" i="1"/>
  <c r="O329" i="1" s="1"/>
  <c r="E346" i="1"/>
  <c r="AS314" i="1" l="1"/>
  <c r="AK314" i="1"/>
  <c r="AA314" i="1"/>
  <c r="AB313" i="1"/>
  <c r="AE313" i="1" s="1"/>
  <c r="V314" i="1"/>
  <c r="N330" i="1"/>
  <c r="C347" i="1"/>
  <c r="D346" i="1"/>
  <c r="G346" i="1" s="1"/>
  <c r="BA347" i="1" l="1"/>
  <c r="AR314" i="1"/>
  <c r="AU314" i="1" s="1"/>
  <c r="AQ315" i="1"/>
  <c r="AI315" i="1"/>
  <c r="AJ314" i="1"/>
  <c r="AM314" i="1" s="1"/>
  <c r="AD314" i="1"/>
  <c r="U314" i="1"/>
  <c r="M330" i="1"/>
  <c r="F347" i="1"/>
  <c r="AY348" i="1" l="1"/>
  <c r="BB348" i="1" s="1"/>
  <c r="BB97" i="1" s="1"/>
  <c r="AZ347" i="1"/>
  <c r="BC347" i="1" s="1"/>
  <c r="AT315" i="1"/>
  <c r="AL315" i="1"/>
  <c r="AC314" i="1"/>
  <c r="S315" i="1"/>
  <c r="T314" i="1"/>
  <c r="W314" i="1" s="1"/>
  <c r="L330" i="1"/>
  <c r="O330" i="1" s="1"/>
  <c r="K331" i="1"/>
  <c r="E347" i="1"/>
  <c r="AS315" i="1" l="1"/>
  <c r="AK315" i="1"/>
  <c r="AA315" i="1"/>
  <c r="AB314" i="1"/>
  <c r="AE314" i="1" s="1"/>
  <c r="V315" i="1"/>
  <c r="N331" i="1"/>
  <c r="D347" i="1"/>
  <c r="G347" i="1" s="1"/>
  <c r="C348" i="1"/>
  <c r="BA348" i="1" l="1"/>
  <c r="BA97" i="1" s="1"/>
  <c r="AQ316" i="1"/>
  <c r="AR315" i="1"/>
  <c r="AU315" i="1" s="1"/>
  <c r="AI316" i="1"/>
  <c r="AJ315" i="1"/>
  <c r="AM315" i="1" s="1"/>
  <c r="AD315" i="1"/>
  <c r="U315" i="1"/>
  <c r="M331" i="1"/>
  <c r="F348" i="1"/>
  <c r="F97" i="1" s="1"/>
  <c r="AZ348" i="1" l="1"/>
  <c r="AY349" i="1"/>
  <c r="BB349" i="1" s="1"/>
  <c r="AT316" i="1"/>
  <c r="AL316" i="1"/>
  <c r="AC315" i="1"/>
  <c r="T315" i="1"/>
  <c r="W315" i="1" s="1"/>
  <c r="S316" i="1"/>
  <c r="K332" i="1"/>
  <c r="L331" i="1"/>
  <c r="O331" i="1" s="1"/>
  <c r="E348" i="1"/>
  <c r="E97" i="1" s="1"/>
  <c r="BC348" i="1" l="1"/>
  <c r="BC97" i="1" s="1"/>
  <c r="AZ97" i="1"/>
  <c r="AS316" i="1"/>
  <c r="AK316" i="1"/>
  <c r="AA316" i="1"/>
  <c r="AB315" i="1"/>
  <c r="AE315" i="1" s="1"/>
  <c r="V316" i="1"/>
  <c r="N332" i="1"/>
  <c r="D348" i="1"/>
  <c r="C349" i="1"/>
  <c r="G348" i="1" l="1"/>
  <c r="G97" i="1" s="1"/>
  <c r="D97" i="1"/>
  <c r="BA349" i="1"/>
  <c r="AR316" i="1"/>
  <c r="AU316" i="1" s="1"/>
  <c r="AQ317" i="1"/>
  <c r="AI317" i="1"/>
  <c r="AJ316" i="1"/>
  <c r="AM316" i="1" s="1"/>
  <c r="AD316" i="1"/>
  <c r="U316" i="1"/>
  <c r="M332" i="1"/>
  <c r="F349" i="1"/>
  <c r="AY350" i="1" l="1"/>
  <c r="BB350" i="1" s="1"/>
  <c r="AZ349" i="1"/>
  <c r="BC349" i="1" s="1"/>
  <c r="AT317" i="1"/>
  <c r="AL317" i="1"/>
  <c r="AC316" i="1"/>
  <c r="T316" i="1"/>
  <c r="W316" i="1" s="1"/>
  <c r="S317" i="1"/>
  <c r="K333" i="1"/>
  <c r="L332" i="1"/>
  <c r="O332" i="1" s="1"/>
  <c r="E349" i="1"/>
  <c r="AS317" i="1" l="1"/>
  <c r="AK317" i="1"/>
  <c r="AA317" i="1"/>
  <c r="AB316" i="1"/>
  <c r="AE316" i="1" s="1"/>
  <c r="V317" i="1"/>
  <c r="N333" i="1"/>
  <c r="C350" i="1"/>
  <c r="D349" i="1"/>
  <c r="G349" i="1" s="1"/>
  <c r="BA350" i="1" l="1"/>
  <c r="AQ318" i="1"/>
  <c r="AR317" i="1"/>
  <c r="AU317" i="1" s="1"/>
  <c r="AI318" i="1"/>
  <c r="AJ317" i="1"/>
  <c r="AM317" i="1" s="1"/>
  <c r="AD317" i="1"/>
  <c r="U317" i="1"/>
  <c r="M333" i="1"/>
  <c r="F350" i="1"/>
  <c r="AY351" i="1" l="1"/>
  <c r="BB351" i="1" s="1"/>
  <c r="AZ350" i="1"/>
  <c r="BC350" i="1" s="1"/>
  <c r="AT318" i="1"/>
  <c r="AT94" i="1" s="1"/>
  <c r="AL318" i="1"/>
  <c r="AL94" i="1" s="1"/>
  <c r="AC317" i="1"/>
  <c r="S318" i="1"/>
  <c r="T317" i="1"/>
  <c r="W317" i="1" s="1"/>
  <c r="L333" i="1"/>
  <c r="O333" i="1" s="1"/>
  <c r="K334" i="1"/>
  <c r="E350" i="1"/>
  <c r="BA351" i="1" l="1"/>
  <c r="AS318" i="1"/>
  <c r="AS94" i="1" s="1"/>
  <c r="AK318" i="1"/>
  <c r="AK94" i="1" s="1"/>
  <c r="AA318" i="1"/>
  <c r="AB317" i="1"/>
  <c r="AE317" i="1" s="1"/>
  <c r="V318" i="1"/>
  <c r="V94" i="1" s="1"/>
  <c r="N334" i="1"/>
  <c r="D350" i="1"/>
  <c r="G350" i="1" s="1"/>
  <c r="C351" i="1"/>
  <c r="AY352" i="1" l="1"/>
  <c r="BB352" i="1" s="1"/>
  <c r="AZ351" i="1"/>
  <c r="BC351" i="1" s="1"/>
  <c r="AQ319" i="1"/>
  <c r="AR318" i="1"/>
  <c r="AJ318" i="1"/>
  <c r="AI319" i="1"/>
  <c r="AD318" i="1"/>
  <c r="AD94" i="1" s="1"/>
  <c r="U318" i="1"/>
  <c r="U94" i="1" s="1"/>
  <c r="M334" i="1"/>
  <c r="F351" i="1"/>
  <c r="AM318" i="1" l="1"/>
  <c r="AM94" i="1" s="1"/>
  <c r="AJ94" i="1"/>
  <c r="AU318" i="1"/>
  <c r="AU94" i="1" s="1"/>
  <c r="AR94" i="1"/>
  <c r="AT319" i="1"/>
  <c r="AL319" i="1"/>
  <c r="AC318" i="1"/>
  <c r="AC94" i="1" s="1"/>
  <c r="T318" i="1"/>
  <c r="S319" i="1"/>
  <c r="L334" i="1"/>
  <c r="O334" i="1" s="1"/>
  <c r="K335" i="1"/>
  <c r="E351" i="1"/>
  <c r="W318" i="1" l="1"/>
  <c r="W94" i="1" s="1"/>
  <c r="T94" i="1"/>
  <c r="BA352" i="1"/>
  <c r="AS319" i="1"/>
  <c r="AK319" i="1"/>
  <c r="AB318" i="1"/>
  <c r="AA319" i="1"/>
  <c r="V319" i="1"/>
  <c r="N335" i="1"/>
  <c r="D351" i="1"/>
  <c r="G351" i="1" s="1"/>
  <c r="C352" i="1"/>
  <c r="AE318" i="1" l="1"/>
  <c r="AE94" i="1" s="1"/>
  <c r="AB94" i="1"/>
  <c r="AY353" i="1"/>
  <c r="BB353" i="1" s="1"/>
  <c r="AZ352" i="1"/>
  <c r="BC352" i="1" s="1"/>
  <c r="AQ320" i="1"/>
  <c r="AR319" i="1"/>
  <c r="AU319" i="1" s="1"/>
  <c r="AJ319" i="1"/>
  <c r="AM319" i="1" s="1"/>
  <c r="AI320" i="1"/>
  <c r="AD319" i="1"/>
  <c r="U319" i="1"/>
  <c r="M335" i="1"/>
  <c r="F352" i="1"/>
  <c r="AT320" i="1" l="1"/>
  <c r="AL320" i="1"/>
  <c r="AC319" i="1"/>
  <c r="S320" i="1"/>
  <c r="T319" i="1"/>
  <c r="W319" i="1" s="1"/>
  <c r="K336" i="1"/>
  <c r="L335" i="1"/>
  <c r="O335" i="1" s="1"/>
  <c r="E352" i="1"/>
  <c r="BA353" i="1" l="1"/>
  <c r="AS320" i="1"/>
  <c r="AK320" i="1"/>
  <c r="AB319" i="1"/>
  <c r="AE319" i="1" s="1"/>
  <c r="AA320" i="1"/>
  <c r="V320" i="1"/>
  <c r="N336" i="1"/>
  <c r="C353" i="1"/>
  <c r="F353" i="1" s="1"/>
  <c r="D352" i="1"/>
  <c r="G352" i="1" s="1"/>
  <c r="AZ353" i="1" l="1"/>
  <c r="BC353" i="1" s="1"/>
  <c r="AY354" i="1"/>
  <c r="BB354" i="1" s="1"/>
  <c r="AQ321" i="1"/>
  <c r="AR320" i="1"/>
  <c r="AU320" i="1" s="1"/>
  <c r="AJ320" i="1"/>
  <c r="AM320" i="1" s="1"/>
  <c r="AI321" i="1"/>
  <c r="AD320" i="1"/>
  <c r="U320" i="1"/>
  <c r="M336" i="1"/>
  <c r="E353" i="1"/>
  <c r="AT321" i="1" l="1"/>
  <c r="AL321" i="1"/>
  <c r="AC320" i="1"/>
  <c r="T320" i="1"/>
  <c r="W320" i="1" s="1"/>
  <c r="S321" i="1"/>
  <c r="L336" i="1"/>
  <c r="O336" i="1" s="1"/>
  <c r="K337" i="1"/>
  <c r="D353" i="1"/>
  <c r="G353" i="1" s="1"/>
  <c r="C354" i="1"/>
  <c r="BA354" i="1" l="1"/>
  <c r="AS321" i="1"/>
  <c r="AK321" i="1"/>
  <c r="AB320" i="1"/>
  <c r="AE320" i="1" s="1"/>
  <c r="AA321" i="1"/>
  <c r="V321" i="1"/>
  <c r="N337" i="1"/>
  <c r="F354" i="1"/>
  <c r="AY355" i="1" l="1"/>
  <c r="BB355" i="1" s="1"/>
  <c r="AZ354" i="1"/>
  <c r="BC354" i="1" s="1"/>
  <c r="AR321" i="1"/>
  <c r="AU321" i="1" s="1"/>
  <c r="AQ322" i="1"/>
  <c r="AI322" i="1"/>
  <c r="AJ321" i="1"/>
  <c r="AM321" i="1" s="1"/>
  <c r="AD321" i="1"/>
  <c r="AC321" i="1" s="1"/>
  <c r="U321" i="1"/>
  <c r="M337" i="1"/>
  <c r="E354" i="1"/>
  <c r="AT322" i="1" l="1"/>
  <c r="AL322" i="1"/>
  <c r="AB321" i="1"/>
  <c r="AE321" i="1" s="1"/>
  <c r="AA322" i="1"/>
  <c r="AD322" i="1" s="1"/>
  <c r="T321" i="1"/>
  <c r="W321" i="1" s="1"/>
  <c r="S322" i="1"/>
  <c r="K338" i="1"/>
  <c r="L337" i="1"/>
  <c r="O337" i="1" s="1"/>
  <c r="C355" i="1"/>
  <c r="D354" i="1"/>
  <c r="G354" i="1" s="1"/>
  <c r="BA355" i="1" l="1"/>
  <c r="AS322" i="1"/>
  <c r="AK322" i="1"/>
  <c r="AC322" i="1"/>
  <c r="V322" i="1"/>
  <c r="N338" i="1"/>
  <c r="N96" i="1" s="1"/>
  <c r="F355" i="1"/>
  <c r="AZ355" i="1" l="1"/>
  <c r="BC355" i="1" s="1"/>
  <c r="AY356" i="1"/>
  <c r="BB356" i="1" s="1"/>
  <c r="AR322" i="1"/>
  <c r="AU322" i="1" s="1"/>
  <c r="AQ323" i="1"/>
  <c r="AI323" i="1"/>
  <c r="AJ322" i="1"/>
  <c r="AM322" i="1" s="1"/>
  <c r="AA323" i="1"/>
  <c r="AB322" i="1"/>
  <c r="AE322" i="1" s="1"/>
  <c r="U322" i="1"/>
  <c r="M338" i="1"/>
  <c r="M96" i="1" s="1"/>
  <c r="E355" i="1"/>
  <c r="AT323" i="1" l="1"/>
  <c r="AL323" i="1"/>
  <c r="AD323" i="1"/>
  <c r="AC323" i="1" s="1"/>
  <c r="T322" i="1"/>
  <c r="W322" i="1" s="1"/>
  <c r="S323" i="1"/>
  <c r="L338" i="1"/>
  <c r="K339" i="1"/>
  <c r="C356" i="1"/>
  <c r="D355" i="1"/>
  <c r="G355" i="1" s="1"/>
  <c r="O338" i="1" l="1"/>
  <c r="O96" i="1" s="1"/>
  <c r="L96" i="1"/>
  <c r="BA356" i="1"/>
  <c r="AS323" i="1"/>
  <c r="AK323" i="1"/>
  <c r="AA324" i="1"/>
  <c r="AD324" i="1" s="1"/>
  <c r="AB323" i="1"/>
  <c r="AE323" i="1" s="1"/>
  <c r="V323" i="1"/>
  <c r="N339" i="1"/>
  <c r="F356" i="1"/>
  <c r="AZ356" i="1" l="1"/>
  <c r="BC356" i="1" s="1"/>
  <c r="AY357" i="1"/>
  <c r="BB357" i="1" s="1"/>
  <c r="AR323" i="1"/>
  <c r="AU323" i="1" s="1"/>
  <c r="AQ324" i="1"/>
  <c r="AI324" i="1"/>
  <c r="AJ323" i="1"/>
  <c r="AM323" i="1" s="1"/>
  <c r="AC324" i="1"/>
  <c r="U323" i="1"/>
  <c r="M339" i="1"/>
  <c r="E356" i="1"/>
  <c r="AT324" i="1" l="1"/>
  <c r="AL324" i="1"/>
  <c r="AB324" i="1"/>
  <c r="AE324" i="1" s="1"/>
  <c r="AA325" i="1"/>
  <c r="T323" i="1"/>
  <c r="W323" i="1" s="1"/>
  <c r="S324" i="1"/>
  <c r="L339" i="1"/>
  <c r="O339" i="1" s="1"/>
  <c r="K340" i="1"/>
  <c r="D356" i="1"/>
  <c r="G356" i="1" s="1"/>
  <c r="C357" i="1"/>
  <c r="BA357" i="1" l="1"/>
  <c r="AS324" i="1"/>
  <c r="AK324" i="1"/>
  <c r="AD325" i="1"/>
  <c r="AC325" i="1" s="1"/>
  <c r="V324" i="1"/>
  <c r="N340" i="1"/>
  <c r="F357" i="1"/>
  <c r="AY358" i="1" l="1"/>
  <c r="BB358" i="1" s="1"/>
  <c r="BB98" i="1" s="1"/>
  <c r="AZ357" i="1"/>
  <c r="BC357" i="1" s="1"/>
  <c r="AQ325" i="1"/>
  <c r="AR324" i="1"/>
  <c r="AU324" i="1" s="1"/>
  <c r="AJ324" i="1"/>
  <c r="AM324" i="1" s="1"/>
  <c r="AI325" i="1"/>
  <c r="AA326" i="1"/>
  <c r="AD326" i="1" s="1"/>
  <c r="AB325" i="1"/>
  <c r="AE325" i="1" s="1"/>
  <c r="U324" i="1"/>
  <c r="M340" i="1"/>
  <c r="E357" i="1"/>
  <c r="BA358" i="1" l="1"/>
  <c r="BA98" i="1" s="1"/>
  <c r="BA104" i="1" s="1"/>
  <c r="AT325" i="1"/>
  <c r="AL325" i="1"/>
  <c r="AC326" i="1"/>
  <c r="T324" i="1"/>
  <c r="W324" i="1" s="1"/>
  <c r="S325" i="1"/>
  <c r="K341" i="1"/>
  <c r="L340" i="1"/>
  <c r="O340" i="1" s="1"/>
  <c r="D357" i="1"/>
  <c r="G357" i="1" s="1"/>
  <c r="C358" i="1"/>
  <c r="AY359" i="1" l="1"/>
  <c r="BB359" i="1" s="1"/>
  <c r="AZ358" i="1"/>
  <c r="AS325" i="1"/>
  <c r="AK325" i="1"/>
  <c r="AB326" i="1"/>
  <c r="AE326" i="1" s="1"/>
  <c r="AA327" i="1"/>
  <c r="V325" i="1"/>
  <c r="N341" i="1"/>
  <c r="F358" i="1"/>
  <c r="F98" i="1" s="1"/>
  <c r="BC358" i="1" l="1"/>
  <c r="BC98" i="1" s="1"/>
  <c r="AZ98" i="1"/>
  <c r="AZ104" i="1" s="1"/>
  <c r="BA359" i="1"/>
  <c r="AQ326" i="1"/>
  <c r="AR325" i="1"/>
  <c r="AU325" i="1" s="1"/>
  <c r="AJ325" i="1"/>
  <c r="AM325" i="1" s="1"/>
  <c r="AI326" i="1"/>
  <c r="AD327" i="1"/>
  <c r="U325" i="1"/>
  <c r="M341" i="1"/>
  <c r="E358" i="1"/>
  <c r="E98" i="1" s="1"/>
  <c r="AZ359" i="1" l="1"/>
  <c r="BC359" i="1" s="1"/>
  <c r="AY360" i="1"/>
  <c r="BB360" i="1" s="1"/>
  <c r="AT326" i="1"/>
  <c r="AL326" i="1"/>
  <c r="AC327" i="1"/>
  <c r="S326" i="1"/>
  <c r="T325" i="1"/>
  <c r="W325" i="1" s="1"/>
  <c r="K342" i="1"/>
  <c r="L341" i="1"/>
  <c r="O341" i="1" s="1"/>
  <c r="D358" i="1"/>
  <c r="C359" i="1"/>
  <c r="G358" i="1" l="1"/>
  <c r="G98" i="1" s="1"/>
  <c r="D98" i="1"/>
  <c r="AS326" i="1"/>
  <c r="AK326" i="1"/>
  <c r="AA328" i="1"/>
  <c r="AB327" i="1"/>
  <c r="AE327" i="1" s="1"/>
  <c r="V326" i="1"/>
  <c r="N342" i="1"/>
  <c r="F359" i="1"/>
  <c r="BA360" i="1" l="1"/>
  <c r="AQ327" i="1"/>
  <c r="AR326" i="1"/>
  <c r="AU326" i="1" s="1"/>
  <c r="AJ326" i="1"/>
  <c r="AM326" i="1" s="1"/>
  <c r="AI327" i="1"/>
  <c r="AD328" i="1"/>
  <c r="U326" i="1"/>
  <c r="M342" i="1"/>
  <c r="E359" i="1"/>
  <c r="AC328" i="1" l="1"/>
  <c r="AC95" i="1" s="1"/>
  <c r="AD95" i="1"/>
  <c r="AY361" i="1"/>
  <c r="BB361" i="1" s="1"/>
  <c r="AZ360" i="1"/>
  <c r="BC360" i="1" s="1"/>
  <c r="AT327" i="1"/>
  <c r="AL327" i="1"/>
  <c r="S327" i="1"/>
  <c r="T326" i="1"/>
  <c r="W326" i="1" s="1"/>
  <c r="L342" i="1"/>
  <c r="O342" i="1" s="1"/>
  <c r="K343" i="1"/>
  <c r="D359" i="1"/>
  <c r="G359" i="1" s="1"/>
  <c r="C360" i="1"/>
  <c r="AA329" i="1" l="1"/>
  <c r="AD329" i="1" s="1"/>
  <c r="AB328" i="1"/>
  <c r="AE328" i="1" s="1"/>
  <c r="AE95" i="1" s="1"/>
  <c r="AS327" i="1"/>
  <c r="AK327" i="1"/>
  <c r="V327" i="1"/>
  <c r="N343" i="1"/>
  <c r="F360" i="1"/>
  <c r="AB95" i="1" l="1"/>
  <c r="AC329" i="1"/>
  <c r="AA330" i="1" s="1"/>
  <c r="BA361" i="1"/>
  <c r="AR327" i="1"/>
  <c r="AU327" i="1" s="1"/>
  <c r="AQ328" i="1"/>
  <c r="AI328" i="1"/>
  <c r="AJ327" i="1"/>
  <c r="AM327" i="1" s="1"/>
  <c r="U327" i="1"/>
  <c r="M343" i="1"/>
  <c r="E360" i="1"/>
  <c r="AB329" i="1" l="1"/>
  <c r="AE329" i="1" s="1"/>
  <c r="AZ361" i="1"/>
  <c r="BC361" i="1" s="1"/>
  <c r="AY362" i="1"/>
  <c r="BB362" i="1" s="1"/>
  <c r="AT328" i="1"/>
  <c r="AT95" i="1" s="1"/>
  <c r="AL328" i="1"/>
  <c r="AL95" i="1" s="1"/>
  <c r="AD330" i="1"/>
  <c r="AC330" i="1" s="1"/>
  <c r="T327" i="1"/>
  <c r="W327" i="1" s="1"/>
  <c r="S328" i="1"/>
  <c r="L343" i="1"/>
  <c r="O343" i="1" s="1"/>
  <c r="K344" i="1"/>
  <c r="C361" i="1"/>
  <c r="D360" i="1"/>
  <c r="G360" i="1" s="1"/>
  <c r="AS328" i="1" l="1"/>
  <c r="AS95" i="1" s="1"/>
  <c r="AK328" i="1"/>
  <c r="AK95" i="1" s="1"/>
  <c r="AA331" i="1"/>
  <c r="AD331" i="1" s="1"/>
  <c r="AB330" i="1"/>
  <c r="AE330" i="1" s="1"/>
  <c r="V328" i="1"/>
  <c r="V95" i="1" s="1"/>
  <c r="N344" i="1"/>
  <c r="F361" i="1"/>
  <c r="BA362" i="1" l="1"/>
  <c r="AR328" i="1"/>
  <c r="AQ329" i="1"/>
  <c r="AI329" i="1"/>
  <c r="AJ328" i="1"/>
  <c r="AC331" i="1"/>
  <c r="U328" i="1"/>
  <c r="U95" i="1" s="1"/>
  <c r="M344" i="1"/>
  <c r="E361" i="1"/>
  <c r="AM328" i="1" l="1"/>
  <c r="AM95" i="1" s="1"/>
  <c r="AJ95" i="1"/>
  <c r="AU328" i="1"/>
  <c r="AU95" i="1" s="1"/>
  <c r="AR95" i="1"/>
  <c r="AY363" i="1"/>
  <c r="BB363" i="1" s="1"/>
  <c r="AZ362" i="1"/>
  <c r="BC362" i="1" s="1"/>
  <c r="AT329" i="1"/>
  <c r="AL329" i="1"/>
  <c r="AB331" i="1"/>
  <c r="AE331" i="1" s="1"/>
  <c r="AA332" i="1"/>
  <c r="S329" i="1"/>
  <c r="T328" i="1"/>
  <c r="K345" i="1"/>
  <c r="L344" i="1"/>
  <c r="O344" i="1" s="1"/>
  <c r="C362" i="1"/>
  <c r="D361" i="1"/>
  <c r="G361" i="1" s="1"/>
  <c r="W328" i="1" l="1"/>
  <c r="W95" i="1" s="1"/>
  <c r="T95" i="1"/>
  <c r="AS329" i="1"/>
  <c r="AK329" i="1"/>
  <c r="AD332" i="1"/>
  <c r="AC332" i="1" s="1"/>
  <c r="V329" i="1"/>
  <c r="N345" i="1"/>
  <c r="F362" i="1"/>
  <c r="BA363" i="1" l="1"/>
  <c r="AR329" i="1"/>
  <c r="AU329" i="1" s="1"/>
  <c r="AQ330" i="1"/>
  <c r="AJ329" i="1"/>
  <c r="AM329" i="1" s="1"/>
  <c r="AI330" i="1"/>
  <c r="AA333" i="1"/>
  <c r="AD333" i="1" s="1"/>
  <c r="AB332" i="1"/>
  <c r="AE332" i="1" s="1"/>
  <c r="U329" i="1"/>
  <c r="M345" i="1"/>
  <c r="E362" i="1"/>
  <c r="AZ363" i="1" l="1"/>
  <c r="BC363" i="1" s="1"/>
  <c r="AY364" i="1"/>
  <c r="BB364" i="1" s="1"/>
  <c r="AT330" i="1"/>
  <c r="AL330" i="1"/>
  <c r="AC333" i="1"/>
  <c r="T329" i="1"/>
  <c r="W329" i="1" s="1"/>
  <c r="S330" i="1"/>
  <c r="K346" i="1"/>
  <c r="L345" i="1"/>
  <c r="O345" i="1" s="1"/>
  <c r="D362" i="1"/>
  <c r="G362" i="1" s="1"/>
  <c r="C363" i="1"/>
  <c r="AS330" i="1" l="1"/>
  <c r="AK330" i="1"/>
  <c r="AB333" i="1"/>
  <c r="AE333" i="1" s="1"/>
  <c r="AA334" i="1"/>
  <c r="V330" i="1"/>
  <c r="N346" i="1"/>
  <c r="F363" i="1"/>
  <c r="BA364" i="1" l="1"/>
  <c r="AQ331" i="1"/>
  <c r="AR330" i="1"/>
  <c r="AU330" i="1" s="1"/>
  <c r="AI331" i="1"/>
  <c r="AJ330" i="1"/>
  <c r="AM330" i="1" s="1"/>
  <c r="AD334" i="1"/>
  <c r="AC334" i="1" s="1"/>
  <c r="U330" i="1"/>
  <c r="M346" i="1"/>
  <c r="E363" i="1"/>
  <c r="AZ364" i="1" l="1"/>
  <c r="BC364" i="1" s="1"/>
  <c r="AY365" i="1"/>
  <c r="BB365" i="1" s="1"/>
  <c r="AT331" i="1"/>
  <c r="AL331" i="1"/>
  <c r="AB334" i="1"/>
  <c r="AE334" i="1" s="1"/>
  <c r="AA335" i="1"/>
  <c r="AD335" i="1" s="1"/>
  <c r="S331" i="1"/>
  <c r="T330" i="1"/>
  <c r="W330" i="1" s="1"/>
  <c r="L346" i="1"/>
  <c r="O346" i="1" s="1"/>
  <c r="K347" i="1"/>
  <c r="C364" i="1"/>
  <c r="D363" i="1"/>
  <c r="G363" i="1" s="1"/>
  <c r="AS331" i="1" l="1"/>
  <c r="AK331" i="1"/>
  <c r="AC335" i="1"/>
  <c r="V331" i="1"/>
  <c r="N347" i="1"/>
  <c r="F364" i="1"/>
  <c r="BA365" i="1" l="1"/>
  <c r="AQ332" i="1"/>
  <c r="AR331" i="1"/>
  <c r="AU331" i="1" s="1"/>
  <c r="AJ331" i="1"/>
  <c r="AM331" i="1" s="1"/>
  <c r="AI332" i="1"/>
  <c r="AA336" i="1"/>
  <c r="AB335" i="1"/>
  <c r="AE335" i="1" s="1"/>
  <c r="U331" i="1"/>
  <c r="M347" i="1"/>
  <c r="E364" i="1"/>
  <c r="AY366" i="1" l="1"/>
  <c r="BB366" i="1" s="1"/>
  <c r="AZ365" i="1"/>
  <c r="BC365" i="1" s="1"/>
  <c r="AT332" i="1"/>
  <c r="AL332" i="1"/>
  <c r="AD336" i="1"/>
  <c r="T331" i="1"/>
  <c r="W331" i="1" s="1"/>
  <c r="S332" i="1"/>
  <c r="K348" i="1"/>
  <c r="L347" i="1"/>
  <c r="O347" i="1" s="1"/>
  <c r="D364" i="1"/>
  <c r="G364" i="1" s="1"/>
  <c r="C365" i="1"/>
  <c r="AS332" i="1" l="1"/>
  <c r="AK332" i="1"/>
  <c r="AC336" i="1"/>
  <c r="V332" i="1"/>
  <c r="N348" i="1"/>
  <c r="N97" i="1" s="1"/>
  <c r="F365" i="1"/>
  <c r="BA366" i="1" l="1"/>
  <c r="AR332" i="1"/>
  <c r="AU332" i="1" s="1"/>
  <c r="AQ333" i="1"/>
  <c r="AI333" i="1"/>
  <c r="AJ332" i="1"/>
  <c r="AM332" i="1" s="1"/>
  <c r="AA337" i="1"/>
  <c r="AB336" i="1"/>
  <c r="AE336" i="1" s="1"/>
  <c r="U332" i="1"/>
  <c r="M348" i="1"/>
  <c r="M97" i="1" s="1"/>
  <c r="E365" i="1"/>
  <c r="AZ366" i="1" l="1"/>
  <c r="BC366" i="1" s="1"/>
  <c r="AY367" i="1"/>
  <c r="BB367" i="1" s="1"/>
  <c r="AT333" i="1"/>
  <c r="AL333" i="1"/>
  <c r="AD337" i="1"/>
  <c r="S333" i="1"/>
  <c r="T332" i="1"/>
  <c r="W332" i="1" s="1"/>
  <c r="K349" i="1"/>
  <c r="L348" i="1"/>
  <c r="D365" i="1"/>
  <c r="G365" i="1" s="1"/>
  <c r="C366" i="1"/>
  <c r="O348" i="1" l="1"/>
  <c r="O97" i="1" s="1"/>
  <c r="L97" i="1"/>
  <c r="AS333" i="1"/>
  <c r="AK333" i="1"/>
  <c r="AC337" i="1"/>
  <c r="V333" i="1"/>
  <c r="N349" i="1"/>
  <c r="F366" i="1"/>
  <c r="BA367" i="1" l="1"/>
  <c r="AQ334" i="1"/>
  <c r="AR333" i="1"/>
  <c r="AU333" i="1" s="1"/>
  <c r="AJ333" i="1"/>
  <c r="AM333" i="1" s="1"/>
  <c r="AI334" i="1"/>
  <c r="AB337" i="1"/>
  <c r="AE337" i="1" s="1"/>
  <c r="AA338" i="1"/>
  <c r="U333" i="1"/>
  <c r="M349" i="1"/>
  <c r="E366" i="1"/>
  <c r="AY368" i="1" l="1"/>
  <c r="BB368" i="1" s="1"/>
  <c r="BB99" i="1" s="1"/>
  <c r="AZ367" i="1"/>
  <c r="BC367" i="1" s="1"/>
  <c r="AT334" i="1"/>
  <c r="AL334" i="1"/>
  <c r="AD338" i="1"/>
  <c r="AD96" i="1" s="1"/>
  <c r="S334" i="1"/>
  <c r="T333" i="1"/>
  <c r="W333" i="1" s="1"/>
  <c r="L349" i="1"/>
  <c r="O349" i="1" s="1"/>
  <c r="K350" i="1"/>
  <c r="C367" i="1"/>
  <c r="D366" i="1"/>
  <c r="G366" i="1" s="1"/>
  <c r="AS334" i="1" l="1"/>
  <c r="AK334" i="1"/>
  <c r="AC338" i="1"/>
  <c r="AC96" i="1" s="1"/>
  <c r="V334" i="1"/>
  <c r="N350" i="1"/>
  <c r="F367" i="1"/>
  <c r="BA368" i="1" l="1"/>
  <c r="BA99" i="1" s="1"/>
  <c r="AR334" i="1"/>
  <c r="AU334" i="1" s="1"/>
  <c r="AQ335" i="1"/>
  <c r="AJ334" i="1"/>
  <c r="AM334" i="1" s="1"/>
  <c r="AI335" i="1"/>
  <c r="AA339" i="1"/>
  <c r="AB338" i="1"/>
  <c r="U334" i="1"/>
  <c r="M350" i="1"/>
  <c r="E367" i="1"/>
  <c r="AE338" i="1" l="1"/>
  <c r="AE96" i="1" s="1"/>
  <c r="AB96" i="1"/>
  <c r="AY369" i="1"/>
  <c r="BB369" i="1" s="1"/>
  <c r="AZ368" i="1"/>
  <c r="AT335" i="1"/>
  <c r="AL335" i="1"/>
  <c r="AD339" i="1"/>
  <c r="T334" i="1"/>
  <c r="W334" i="1" s="1"/>
  <c r="S335" i="1"/>
  <c r="L350" i="1"/>
  <c r="O350" i="1" s="1"/>
  <c r="K351" i="1"/>
  <c r="D367" i="1"/>
  <c r="G367" i="1" s="1"/>
  <c r="C368" i="1"/>
  <c r="BC368" i="1" l="1"/>
  <c r="BC99" i="1" s="1"/>
  <c r="AZ99" i="1"/>
  <c r="AS335" i="1"/>
  <c r="AK335" i="1"/>
  <c r="AC339" i="1"/>
  <c r="V335" i="1"/>
  <c r="N351" i="1"/>
  <c r="F368" i="1"/>
  <c r="F99" i="1" s="1"/>
  <c r="BA369" i="1" l="1"/>
  <c r="AQ336" i="1"/>
  <c r="AR335" i="1"/>
  <c r="AU335" i="1" s="1"/>
  <c r="AI336" i="1"/>
  <c r="AJ335" i="1"/>
  <c r="AM335" i="1" s="1"/>
  <c r="AB339" i="1"/>
  <c r="AE339" i="1" s="1"/>
  <c r="AA340" i="1"/>
  <c r="U335" i="1"/>
  <c r="M351" i="1"/>
  <c r="E368" i="1"/>
  <c r="E99" i="1" s="1"/>
  <c r="AZ369" i="1" l="1"/>
  <c r="BC369" i="1" s="1"/>
  <c r="AY370" i="1"/>
  <c r="BB370" i="1" s="1"/>
  <c r="AT336" i="1"/>
  <c r="AL336" i="1"/>
  <c r="AD340" i="1"/>
  <c r="T335" i="1"/>
  <c r="W335" i="1" s="1"/>
  <c r="S336" i="1"/>
  <c r="K352" i="1"/>
  <c r="L351" i="1"/>
  <c r="O351" i="1" s="1"/>
  <c r="C369" i="1"/>
  <c r="D368" i="1"/>
  <c r="G368" i="1" l="1"/>
  <c r="G99" i="1" s="1"/>
  <c r="D99" i="1"/>
  <c r="AS336" i="1"/>
  <c r="AK336" i="1"/>
  <c r="AC340" i="1"/>
  <c r="V336" i="1"/>
  <c r="N352" i="1"/>
  <c r="F369" i="1"/>
  <c r="BA370" i="1" l="1"/>
  <c r="AQ337" i="1"/>
  <c r="AR336" i="1"/>
  <c r="AU336" i="1" s="1"/>
  <c r="AI337" i="1"/>
  <c r="AJ336" i="1"/>
  <c r="AM336" i="1" s="1"/>
  <c r="AA341" i="1"/>
  <c r="AB340" i="1"/>
  <c r="AE340" i="1" s="1"/>
  <c r="U336" i="1"/>
  <c r="M352" i="1"/>
  <c r="E369" i="1"/>
  <c r="AY371" i="1" l="1"/>
  <c r="BB371" i="1" s="1"/>
  <c r="AZ370" i="1"/>
  <c r="BC370" i="1" s="1"/>
  <c r="AT337" i="1"/>
  <c r="AL337" i="1"/>
  <c r="AD341" i="1"/>
  <c r="S337" i="1"/>
  <c r="T336" i="1"/>
  <c r="W336" i="1" s="1"/>
  <c r="L352" i="1"/>
  <c r="O352" i="1" s="1"/>
  <c r="K353" i="1"/>
  <c r="D369" i="1"/>
  <c r="G369" i="1" s="1"/>
  <c r="C370" i="1"/>
  <c r="AS337" i="1" l="1"/>
  <c r="AK337" i="1"/>
  <c r="AC341" i="1"/>
  <c r="V337" i="1"/>
  <c r="N353" i="1"/>
  <c r="F370" i="1"/>
  <c r="BA371" i="1" l="1"/>
  <c r="AR337" i="1"/>
  <c r="AU337" i="1" s="1"/>
  <c r="AQ338" i="1"/>
  <c r="AJ337" i="1"/>
  <c r="AM337" i="1" s="1"/>
  <c r="AI338" i="1"/>
  <c r="AB341" i="1"/>
  <c r="AE341" i="1" s="1"/>
  <c r="AA342" i="1"/>
  <c r="U337" i="1"/>
  <c r="M353" i="1"/>
  <c r="E370" i="1"/>
  <c r="AY372" i="1" l="1"/>
  <c r="BB372" i="1" s="1"/>
  <c r="AZ371" i="1"/>
  <c r="BC371" i="1" s="1"/>
  <c r="AT338" i="1"/>
  <c r="AT96" i="1" s="1"/>
  <c r="AL338" i="1"/>
  <c r="AL96" i="1" s="1"/>
  <c r="AD342" i="1"/>
  <c r="T337" i="1"/>
  <c r="W337" i="1" s="1"/>
  <c r="S338" i="1"/>
  <c r="L353" i="1"/>
  <c r="O353" i="1" s="1"/>
  <c r="K354" i="1"/>
  <c r="C371" i="1"/>
  <c r="D370" i="1"/>
  <c r="G370" i="1" s="1"/>
  <c r="AS338" i="1" l="1"/>
  <c r="AS96" i="1" s="1"/>
  <c r="AK338" i="1"/>
  <c r="AK96" i="1" s="1"/>
  <c r="AC342" i="1"/>
  <c r="V338" i="1"/>
  <c r="V96" i="1" s="1"/>
  <c r="N354" i="1"/>
  <c r="F371" i="1"/>
  <c r="BA372" i="1" l="1"/>
  <c r="AR338" i="1"/>
  <c r="AQ339" i="1"/>
  <c r="AI339" i="1"/>
  <c r="AJ338" i="1"/>
  <c r="AB342" i="1"/>
  <c r="AE342" i="1" s="1"/>
  <c r="AA343" i="1"/>
  <c r="U338" i="1"/>
  <c r="U96" i="1" s="1"/>
  <c r="M354" i="1"/>
  <c r="E371" i="1"/>
  <c r="AM338" i="1" l="1"/>
  <c r="AM96" i="1" s="1"/>
  <c r="AJ96" i="1"/>
  <c r="AU338" i="1"/>
  <c r="AU96" i="1" s="1"/>
  <c r="AR96" i="1"/>
  <c r="AZ372" i="1"/>
  <c r="BC372" i="1" s="1"/>
  <c r="AY373" i="1"/>
  <c r="BB373" i="1" s="1"/>
  <c r="AT339" i="1"/>
  <c r="AL339" i="1"/>
  <c r="AD343" i="1"/>
  <c r="T338" i="1"/>
  <c r="S339" i="1"/>
  <c r="L354" i="1"/>
  <c r="O354" i="1" s="1"/>
  <c r="K355" i="1"/>
  <c r="D371" i="1"/>
  <c r="G371" i="1" s="1"/>
  <c r="C372" i="1"/>
  <c r="W338" i="1" l="1"/>
  <c r="W96" i="1" s="1"/>
  <c r="T96" i="1"/>
  <c r="AS339" i="1"/>
  <c r="AK339" i="1"/>
  <c r="AC343" i="1"/>
  <c r="V339" i="1"/>
  <c r="N355" i="1"/>
  <c r="F372" i="1"/>
  <c r="BA373" i="1" l="1"/>
  <c r="AR339" i="1"/>
  <c r="AU339" i="1" s="1"/>
  <c r="AQ340" i="1"/>
  <c r="AJ339" i="1"/>
  <c r="AM339" i="1" s="1"/>
  <c r="AI340" i="1"/>
  <c r="AB343" i="1"/>
  <c r="AE343" i="1" s="1"/>
  <c r="AA344" i="1"/>
  <c r="U339" i="1"/>
  <c r="M355" i="1"/>
  <c r="E372" i="1"/>
  <c r="AY374" i="1" l="1"/>
  <c r="BB374" i="1" s="1"/>
  <c r="AZ373" i="1"/>
  <c r="BC373" i="1" s="1"/>
  <c r="AT340" i="1"/>
  <c r="AL340" i="1"/>
  <c r="AD344" i="1"/>
  <c r="S340" i="1"/>
  <c r="T339" i="1"/>
  <c r="W339" i="1" s="1"/>
  <c r="L355" i="1"/>
  <c r="O355" i="1" s="1"/>
  <c r="K356" i="1"/>
  <c r="D372" i="1"/>
  <c r="G372" i="1" s="1"/>
  <c r="C373" i="1"/>
  <c r="AS340" i="1" l="1"/>
  <c r="AK340" i="1"/>
  <c r="AC344" i="1"/>
  <c r="V340" i="1"/>
  <c r="N356" i="1"/>
  <c r="F373" i="1"/>
  <c r="BA374" i="1" l="1"/>
  <c r="AQ341" i="1"/>
  <c r="AR340" i="1"/>
  <c r="AU340" i="1" s="1"/>
  <c r="AI341" i="1"/>
  <c r="AJ340" i="1"/>
  <c r="AM340" i="1" s="1"/>
  <c r="AB344" i="1"/>
  <c r="AE344" i="1" s="1"/>
  <c r="AA345" i="1"/>
  <c r="U340" i="1"/>
  <c r="M356" i="1"/>
  <c r="E373" i="1"/>
  <c r="AZ374" i="1" l="1"/>
  <c r="BC374" i="1" s="1"/>
  <c r="AY375" i="1"/>
  <c r="BB375" i="1" s="1"/>
  <c r="AT341" i="1"/>
  <c r="AL341" i="1"/>
  <c r="AD345" i="1"/>
  <c r="T340" i="1"/>
  <c r="W340" i="1" s="1"/>
  <c r="S341" i="1"/>
  <c r="L356" i="1"/>
  <c r="O356" i="1" s="1"/>
  <c r="K357" i="1"/>
  <c r="C374" i="1"/>
  <c r="D373" i="1"/>
  <c r="G373" i="1" s="1"/>
  <c r="AS341" i="1" l="1"/>
  <c r="AK341" i="1"/>
  <c r="AC345" i="1"/>
  <c r="V341" i="1"/>
  <c r="N357" i="1"/>
  <c r="F374" i="1"/>
  <c r="BA375" i="1" l="1"/>
  <c r="AQ342" i="1"/>
  <c r="AR341" i="1"/>
  <c r="AU341" i="1" s="1"/>
  <c r="AJ341" i="1"/>
  <c r="AM341" i="1" s="1"/>
  <c r="AI342" i="1"/>
  <c r="AA346" i="1"/>
  <c r="AB345" i="1"/>
  <c r="AE345" i="1" s="1"/>
  <c r="U341" i="1"/>
  <c r="M357" i="1"/>
  <c r="E374" i="1"/>
  <c r="AY376" i="1" l="1"/>
  <c r="BB376" i="1" s="1"/>
  <c r="AZ375" i="1"/>
  <c r="BC375" i="1" s="1"/>
  <c r="AT342" i="1"/>
  <c r="AL342" i="1"/>
  <c r="AD346" i="1"/>
  <c r="S342" i="1"/>
  <c r="T341" i="1"/>
  <c r="W341" i="1" s="1"/>
  <c r="K358" i="1"/>
  <c r="L357" i="1"/>
  <c r="O357" i="1" s="1"/>
  <c r="C375" i="1"/>
  <c r="D374" i="1"/>
  <c r="G374" i="1" s="1"/>
  <c r="BA376" i="1" l="1"/>
  <c r="AS342" i="1"/>
  <c r="AK342" i="1"/>
  <c r="AC346" i="1"/>
  <c r="V342" i="1"/>
  <c r="N358" i="1"/>
  <c r="N98" i="1" s="1"/>
  <c r="F375" i="1"/>
  <c r="AY377" i="1" l="1"/>
  <c r="BB377" i="1" s="1"/>
  <c r="AZ376" i="1"/>
  <c r="BC376" i="1" s="1"/>
  <c r="AQ343" i="1"/>
  <c r="AR342" i="1"/>
  <c r="AU342" i="1" s="1"/>
  <c r="AJ342" i="1"/>
  <c r="AM342" i="1" s="1"/>
  <c r="AI343" i="1"/>
  <c r="AA347" i="1"/>
  <c r="AB346" i="1"/>
  <c r="AE346" i="1" s="1"/>
  <c r="U342" i="1"/>
  <c r="M358" i="1"/>
  <c r="M98" i="1" s="1"/>
  <c r="E375" i="1"/>
  <c r="BA377" i="1" l="1"/>
  <c r="AT343" i="1"/>
  <c r="AL343" i="1"/>
  <c r="AD347" i="1"/>
  <c r="T342" i="1"/>
  <c r="W342" i="1" s="1"/>
  <c r="S343" i="1"/>
  <c r="L358" i="1"/>
  <c r="K359" i="1"/>
  <c r="D375" i="1"/>
  <c r="G375" i="1" s="1"/>
  <c r="C376" i="1"/>
  <c r="O358" i="1" l="1"/>
  <c r="O98" i="1" s="1"/>
  <c r="L98" i="1"/>
  <c r="AZ377" i="1"/>
  <c r="BC377" i="1" s="1"/>
  <c r="AY378" i="1"/>
  <c r="BB378" i="1" s="1"/>
  <c r="BB100" i="1" s="1"/>
  <c r="AS343" i="1"/>
  <c r="AK343" i="1"/>
  <c r="AC347" i="1"/>
  <c r="V343" i="1"/>
  <c r="N359" i="1"/>
  <c r="F376" i="1"/>
  <c r="BA378" i="1" l="1"/>
  <c r="AR343" i="1"/>
  <c r="AU343" i="1" s="1"/>
  <c r="AQ344" i="1"/>
  <c r="AJ343" i="1"/>
  <c r="AM343" i="1" s="1"/>
  <c r="AI344" i="1"/>
  <c r="AB347" i="1"/>
  <c r="AE347" i="1" s="1"/>
  <c r="AA348" i="1"/>
  <c r="U343" i="1"/>
  <c r="M359" i="1"/>
  <c r="E376" i="1"/>
  <c r="AZ378" i="1" l="1"/>
  <c r="BA100" i="1"/>
  <c r="BA105" i="1" s="1"/>
  <c r="BA106" i="1" s="1"/>
  <c r="AT344" i="1"/>
  <c r="AL344" i="1"/>
  <c r="AD348" i="1"/>
  <c r="AD97" i="1" s="1"/>
  <c r="S344" i="1"/>
  <c r="T343" i="1"/>
  <c r="W343" i="1" s="1"/>
  <c r="L359" i="1"/>
  <c r="O359" i="1" s="1"/>
  <c r="K360" i="1"/>
  <c r="D376" i="1"/>
  <c r="G376" i="1" s="1"/>
  <c r="C377" i="1"/>
  <c r="BC378" i="1" l="1"/>
  <c r="BC100" i="1" s="1"/>
  <c r="AZ100" i="1"/>
  <c r="AZ105" i="1" s="1"/>
  <c r="AZ106" i="1" s="1"/>
  <c r="AS344" i="1"/>
  <c r="AK344" i="1"/>
  <c r="AC348" i="1"/>
  <c r="AC97" i="1" s="1"/>
  <c r="V344" i="1"/>
  <c r="N360" i="1"/>
  <c r="F377" i="1"/>
  <c r="AQ345" i="1" l="1"/>
  <c r="AR344" i="1"/>
  <c r="AU344" i="1" s="1"/>
  <c r="AJ344" i="1"/>
  <c r="AM344" i="1" s="1"/>
  <c r="AI345" i="1"/>
  <c r="AA349" i="1"/>
  <c r="AB348" i="1"/>
  <c r="U344" i="1"/>
  <c r="M360" i="1"/>
  <c r="E377" i="1"/>
  <c r="AE348" i="1" l="1"/>
  <c r="AE97" i="1" s="1"/>
  <c r="AB97" i="1"/>
  <c r="AT345" i="1"/>
  <c r="AL345" i="1"/>
  <c r="AD349" i="1"/>
  <c r="T344" i="1"/>
  <c r="W344" i="1" s="1"/>
  <c r="S345" i="1"/>
  <c r="K361" i="1"/>
  <c r="L360" i="1"/>
  <c r="O360" i="1" s="1"/>
  <c r="D377" i="1"/>
  <c r="G377" i="1" s="1"/>
  <c r="C378" i="1"/>
  <c r="AS345" i="1" l="1"/>
  <c r="AK345" i="1"/>
  <c r="AC349" i="1"/>
  <c r="V345" i="1"/>
  <c r="N361" i="1"/>
  <c r="F378" i="1"/>
  <c r="E378" i="1" l="1"/>
  <c r="F100" i="1"/>
  <c r="AR345" i="1"/>
  <c r="AU345" i="1" s="1"/>
  <c r="AQ346" i="1"/>
  <c r="AI346" i="1"/>
  <c r="AJ345" i="1"/>
  <c r="AM345" i="1" s="1"/>
  <c r="AB349" i="1"/>
  <c r="AE349" i="1" s="1"/>
  <c r="AA350" i="1"/>
  <c r="U345" i="1"/>
  <c r="M361" i="1"/>
  <c r="D378" i="1" l="1"/>
  <c r="E100" i="1"/>
  <c r="E105" i="1" s="1"/>
  <c r="E106" i="1" s="1"/>
  <c r="AT346" i="1"/>
  <c r="AL346" i="1"/>
  <c r="AD350" i="1"/>
  <c r="T345" i="1"/>
  <c r="W345" i="1" s="1"/>
  <c r="S346" i="1"/>
  <c r="K362" i="1"/>
  <c r="L361" i="1"/>
  <c r="O361" i="1" s="1"/>
  <c r="G378" i="1" l="1"/>
  <c r="G100" i="1" s="1"/>
  <c r="D100" i="1"/>
  <c r="D105" i="1" s="1"/>
  <c r="D106" i="1" s="1"/>
  <c r="AS346" i="1"/>
  <c r="AK346" i="1"/>
  <c r="AC350" i="1"/>
  <c r="V346" i="1"/>
  <c r="N362" i="1"/>
  <c r="AQ347" i="1" l="1"/>
  <c r="AR346" i="1"/>
  <c r="AU346" i="1" s="1"/>
  <c r="AI347" i="1"/>
  <c r="AJ346" i="1"/>
  <c r="AM346" i="1" s="1"/>
  <c r="AB350" i="1"/>
  <c r="AE350" i="1" s="1"/>
  <c r="AA351" i="1"/>
  <c r="U346" i="1"/>
  <c r="M362" i="1"/>
  <c r="AT347" i="1" l="1"/>
  <c r="AL347" i="1"/>
  <c r="AD351" i="1"/>
  <c r="AC351" i="1" s="1"/>
  <c r="T346" i="1"/>
  <c r="W346" i="1" s="1"/>
  <c r="S347" i="1"/>
  <c r="L362" i="1"/>
  <c r="O362" i="1" s="1"/>
  <c r="K363" i="1"/>
  <c r="AS347" i="1" l="1"/>
  <c r="AK347" i="1"/>
  <c r="AB351" i="1"/>
  <c r="AE351" i="1" s="1"/>
  <c r="AA352" i="1"/>
  <c r="AD352" i="1" s="1"/>
  <c r="V347" i="1"/>
  <c r="N363" i="1"/>
  <c r="AR347" i="1" l="1"/>
  <c r="AU347" i="1" s="1"/>
  <c r="AQ348" i="1"/>
  <c r="AJ347" i="1"/>
  <c r="AM347" i="1" s="1"/>
  <c r="AI348" i="1"/>
  <c r="AC352" i="1"/>
  <c r="U347" i="1"/>
  <c r="M363" i="1"/>
  <c r="AT348" i="1" l="1"/>
  <c r="AT97" i="1" s="1"/>
  <c r="AL348" i="1"/>
  <c r="AL97" i="1" s="1"/>
  <c r="AA353" i="1"/>
  <c r="AB352" i="1"/>
  <c r="AE352" i="1" s="1"/>
  <c r="S348" i="1"/>
  <c r="T347" i="1"/>
  <c r="W347" i="1" s="1"/>
  <c r="K364" i="1"/>
  <c r="L363" i="1"/>
  <c r="O363" i="1" s="1"/>
  <c r="AS348" i="1" l="1"/>
  <c r="AS97" i="1" s="1"/>
  <c r="AK348" i="1"/>
  <c r="AK97" i="1" s="1"/>
  <c r="AD353" i="1"/>
  <c r="V348" i="1"/>
  <c r="V97" i="1" s="1"/>
  <c r="N364" i="1"/>
  <c r="AR348" i="1" l="1"/>
  <c r="AQ349" i="1"/>
  <c r="AI349" i="1"/>
  <c r="AJ348" i="1"/>
  <c r="AC353" i="1"/>
  <c r="U348" i="1"/>
  <c r="U97" i="1" s="1"/>
  <c r="M364" i="1"/>
  <c r="AM348" i="1" l="1"/>
  <c r="AM97" i="1" s="1"/>
  <c r="AJ97" i="1"/>
  <c r="AU348" i="1"/>
  <c r="AU97" i="1" s="1"/>
  <c r="AR97" i="1"/>
  <c r="AT349" i="1"/>
  <c r="AL349" i="1"/>
  <c r="AB353" i="1"/>
  <c r="AE353" i="1" s="1"/>
  <c r="AA354" i="1"/>
  <c r="S349" i="1"/>
  <c r="T348" i="1"/>
  <c r="K365" i="1"/>
  <c r="L364" i="1"/>
  <c r="O364" i="1" s="1"/>
  <c r="W348" i="1" l="1"/>
  <c r="W97" i="1" s="1"/>
  <c r="T97" i="1"/>
  <c r="AS349" i="1"/>
  <c r="AK349" i="1"/>
  <c r="AD354" i="1"/>
  <c r="V349" i="1"/>
  <c r="N365" i="1"/>
  <c r="AQ350" i="1" l="1"/>
  <c r="AR349" i="1"/>
  <c r="AU349" i="1" s="1"/>
  <c r="AJ349" i="1"/>
  <c r="AM349" i="1" s="1"/>
  <c r="AI350" i="1"/>
  <c r="AC354" i="1"/>
  <c r="U349" i="1"/>
  <c r="M365" i="1"/>
  <c r="AT350" i="1" l="1"/>
  <c r="AL350" i="1"/>
  <c r="AA355" i="1"/>
  <c r="AB354" i="1"/>
  <c r="AE354" i="1" s="1"/>
  <c r="S350" i="1"/>
  <c r="T349" i="1"/>
  <c r="W349" i="1" s="1"/>
  <c r="L365" i="1"/>
  <c r="O365" i="1" s="1"/>
  <c r="K366" i="1"/>
  <c r="AS350" i="1" l="1"/>
  <c r="AK350" i="1"/>
  <c r="AD355" i="1"/>
  <c r="AC355" i="1" s="1"/>
  <c r="V350" i="1"/>
  <c r="N366" i="1"/>
  <c r="AR350" i="1" l="1"/>
  <c r="AU350" i="1" s="1"/>
  <c r="AQ351" i="1"/>
  <c r="AJ350" i="1"/>
  <c r="AM350" i="1" s="1"/>
  <c r="AI351" i="1"/>
  <c r="AB355" i="1"/>
  <c r="AE355" i="1" s="1"/>
  <c r="AA356" i="1"/>
  <c r="AD356" i="1" s="1"/>
  <c r="U350" i="1"/>
  <c r="M366" i="1"/>
  <c r="AT351" i="1" l="1"/>
  <c r="AL351" i="1"/>
  <c r="AC356" i="1"/>
  <c r="S351" i="1"/>
  <c r="T350" i="1"/>
  <c r="W350" i="1" s="1"/>
  <c r="L366" i="1"/>
  <c r="O366" i="1" s="1"/>
  <c r="K367" i="1"/>
  <c r="AS351" i="1" l="1"/>
  <c r="AK351" i="1"/>
  <c r="AA357" i="1"/>
  <c r="AB356" i="1"/>
  <c r="AE356" i="1" s="1"/>
  <c r="V351" i="1"/>
  <c r="U351" i="1" s="1"/>
  <c r="N367" i="1"/>
  <c r="AQ352" i="1" l="1"/>
  <c r="AR351" i="1"/>
  <c r="AU351" i="1" s="1"/>
  <c r="AJ351" i="1"/>
  <c r="AM351" i="1" s="1"/>
  <c r="AI352" i="1"/>
  <c r="AD357" i="1"/>
  <c r="AC357" i="1" s="1"/>
  <c r="T351" i="1"/>
  <c r="W351" i="1" s="1"/>
  <c r="S352" i="1"/>
  <c r="V352" i="1" s="1"/>
  <c r="M367" i="1"/>
  <c r="AT352" i="1" l="1"/>
  <c r="AL352" i="1"/>
  <c r="AA358" i="1"/>
  <c r="AB357" i="1"/>
  <c r="AE357" i="1" s="1"/>
  <c r="U352" i="1"/>
  <c r="K368" i="1"/>
  <c r="L367" i="1"/>
  <c r="O367" i="1" s="1"/>
  <c r="AS352" i="1" l="1"/>
  <c r="AK352" i="1"/>
  <c r="AD358" i="1"/>
  <c r="AD98" i="1" s="1"/>
  <c r="S353" i="1"/>
  <c r="T352" i="1"/>
  <c r="W352" i="1" s="1"/>
  <c r="N368" i="1"/>
  <c r="N99" i="1" s="1"/>
  <c r="AQ353" i="1" l="1"/>
  <c r="AR352" i="1"/>
  <c r="AU352" i="1" s="1"/>
  <c r="AI353" i="1"/>
  <c r="AJ352" i="1"/>
  <c r="AM352" i="1" s="1"/>
  <c r="AC358" i="1"/>
  <c r="AC98" i="1" s="1"/>
  <c r="V353" i="1"/>
  <c r="M368" i="1"/>
  <c r="M99" i="1" s="1"/>
  <c r="AT353" i="1" l="1"/>
  <c r="AL353" i="1"/>
  <c r="AB358" i="1"/>
  <c r="AA359" i="1"/>
  <c r="U353" i="1"/>
  <c r="L368" i="1"/>
  <c r="K369" i="1"/>
  <c r="AE358" i="1" l="1"/>
  <c r="AE98" i="1" s="1"/>
  <c r="AB98" i="1"/>
  <c r="O368" i="1"/>
  <c r="O99" i="1" s="1"/>
  <c r="L99" i="1"/>
  <c r="AS353" i="1"/>
  <c r="AK353" i="1"/>
  <c r="AD359" i="1"/>
  <c r="AC359" i="1" s="1"/>
  <c r="T353" i="1"/>
  <c r="W353" i="1" s="1"/>
  <c r="S354" i="1"/>
  <c r="N369" i="1"/>
  <c r="AR353" i="1" l="1"/>
  <c r="AU353" i="1" s="1"/>
  <c r="AQ354" i="1"/>
  <c r="AJ353" i="1"/>
  <c r="AM353" i="1" s="1"/>
  <c r="AI354" i="1"/>
  <c r="AA360" i="1"/>
  <c r="AD360" i="1" s="1"/>
  <c r="AB359" i="1"/>
  <c r="AE359" i="1" s="1"/>
  <c r="V354" i="1"/>
  <c r="M369" i="1"/>
  <c r="AT354" i="1" l="1"/>
  <c r="AL354" i="1"/>
  <c r="AC360" i="1"/>
  <c r="U354" i="1"/>
  <c r="K370" i="1"/>
  <c r="L369" i="1"/>
  <c r="O369" i="1" s="1"/>
  <c r="AS354" i="1" l="1"/>
  <c r="AK354" i="1"/>
  <c r="AA361" i="1"/>
  <c r="AB360" i="1"/>
  <c r="AE360" i="1" s="1"/>
  <c r="S355" i="1"/>
  <c r="T354" i="1"/>
  <c r="W354" i="1" s="1"/>
  <c r="N370" i="1"/>
  <c r="AR354" i="1" l="1"/>
  <c r="AU354" i="1" s="1"/>
  <c r="AQ355" i="1"/>
  <c r="AI355" i="1"/>
  <c r="AJ354" i="1"/>
  <c r="AM354" i="1" s="1"/>
  <c r="AD361" i="1"/>
  <c r="V355" i="1"/>
  <c r="M370" i="1"/>
  <c r="AT355" i="1" l="1"/>
  <c r="AL355" i="1"/>
  <c r="AC361" i="1"/>
  <c r="U355" i="1"/>
  <c r="L370" i="1"/>
  <c r="O370" i="1" s="1"/>
  <c r="K371" i="1"/>
  <c r="AS355" i="1" l="1"/>
  <c r="AK355" i="1"/>
  <c r="AA362" i="1"/>
  <c r="AB361" i="1"/>
  <c r="AE361" i="1" s="1"/>
  <c r="S356" i="1"/>
  <c r="T355" i="1"/>
  <c r="W355" i="1" s="1"/>
  <c r="N371" i="1"/>
  <c r="AQ356" i="1" l="1"/>
  <c r="AR355" i="1"/>
  <c r="AU355" i="1" s="1"/>
  <c r="AJ355" i="1"/>
  <c r="AM355" i="1" s="1"/>
  <c r="AI356" i="1"/>
  <c r="AD362" i="1"/>
  <c r="V356" i="1"/>
  <c r="M371" i="1"/>
  <c r="AT356" i="1" l="1"/>
  <c r="AL356" i="1"/>
  <c r="AC362" i="1"/>
  <c r="U356" i="1"/>
  <c r="L371" i="1"/>
  <c r="O371" i="1" s="1"/>
  <c r="K372" i="1"/>
  <c r="AS356" i="1" l="1"/>
  <c r="AK356" i="1"/>
  <c r="AA363" i="1"/>
  <c r="AB362" i="1"/>
  <c r="AE362" i="1" s="1"/>
  <c r="T356" i="1"/>
  <c r="W356" i="1" s="1"/>
  <c r="S357" i="1"/>
  <c r="N372" i="1"/>
  <c r="AQ357" i="1" l="1"/>
  <c r="AR356" i="1"/>
  <c r="AU356" i="1" s="1"/>
  <c r="AI357" i="1"/>
  <c r="AJ356" i="1"/>
  <c r="AM356" i="1" s="1"/>
  <c r="AD363" i="1"/>
  <c r="V357" i="1"/>
  <c r="M372" i="1"/>
  <c r="AT357" i="1" l="1"/>
  <c r="AL357" i="1"/>
  <c r="AC363" i="1"/>
  <c r="U357" i="1"/>
  <c r="L372" i="1"/>
  <c r="O372" i="1" s="1"/>
  <c r="K373" i="1"/>
  <c r="AS357" i="1" l="1"/>
  <c r="AK357" i="1"/>
  <c r="AA364" i="1"/>
  <c r="AB363" i="1"/>
  <c r="AE363" i="1" s="1"/>
  <c r="S358" i="1"/>
  <c r="T357" i="1"/>
  <c r="W357" i="1" s="1"/>
  <c r="N373" i="1"/>
  <c r="M373" i="1" s="1"/>
  <c r="AQ358" i="1" l="1"/>
  <c r="AR357" i="1"/>
  <c r="AU357" i="1" s="1"/>
  <c r="AI358" i="1"/>
  <c r="AJ357" i="1"/>
  <c r="AM357" i="1" s="1"/>
  <c r="AD364" i="1"/>
  <c r="V358" i="1"/>
  <c r="V98" i="1" s="1"/>
  <c r="K374" i="1"/>
  <c r="L373" i="1"/>
  <c r="O373" i="1" s="1"/>
  <c r="AT358" i="1" l="1"/>
  <c r="AT98" i="1" s="1"/>
  <c r="AL358" i="1"/>
  <c r="AL98" i="1" s="1"/>
  <c r="AC364" i="1"/>
  <c r="U358" i="1"/>
  <c r="U98" i="1" s="1"/>
  <c r="N374" i="1"/>
  <c r="AS358" i="1" l="1"/>
  <c r="AS98" i="1" s="1"/>
  <c r="AK358" i="1"/>
  <c r="AK98" i="1" s="1"/>
  <c r="AB364" i="1"/>
  <c r="AE364" i="1" s="1"/>
  <c r="AA365" i="1"/>
  <c r="S359" i="1"/>
  <c r="T358" i="1"/>
  <c r="M374" i="1"/>
  <c r="W358" i="1" l="1"/>
  <c r="W98" i="1" s="1"/>
  <c r="T98" i="1"/>
  <c r="AR358" i="1"/>
  <c r="AQ359" i="1"/>
  <c r="AJ358" i="1"/>
  <c r="AI359" i="1"/>
  <c r="AD365" i="1"/>
  <c r="V359" i="1"/>
  <c r="U359" i="1" s="1"/>
  <c r="L374" i="1"/>
  <c r="O374" i="1" s="1"/>
  <c r="K375" i="1"/>
  <c r="AM358" i="1" l="1"/>
  <c r="AM98" i="1" s="1"/>
  <c r="AJ98" i="1"/>
  <c r="AU358" i="1"/>
  <c r="AU98" i="1" s="1"/>
  <c r="AR98" i="1"/>
  <c r="AT359" i="1"/>
  <c r="AL359" i="1"/>
  <c r="AC365" i="1"/>
  <c r="S360" i="1"/>
  <c r="T359" i="1"/>
  <c r="W359" i="1" s="1"/>
  <c r="N375" i="1"/>
  <c r="AS359" i="1" l="1"/>
  <c r="AK359" i="1"/>
  <c r="AA366" i="1"/>
  <c r="AB365" i="1"/>
  <c r="AE365" i="1" s="1"/>
  <c r="V360" i="1"/>
  <c r="M375" i="1"/>
  <c r="AQ360" i="1" l="1"/>
  <c r="AR359" i="1"/>
  <c r="AU359" i="1" s="1"/>
  <c r="AI360" i="1"/>
  <c r="AJ359" i="1"/>
  <c r="AM359" i="1" s="1"/>
  <c r="AD366" i="1"/>
  <c r="U360" i="1"/>
  <c r="L375" i="1"/>
  <c r="O375" i="1" s="1"/>
  <c r="K376" i="1"/>
  <c r="AT360" i="1" l="1"/>
  <c r="AL360" i="1"/>
  <c r="AC366" i="1"/>
  <c r="T360" i="1"/>
  <c r="W360" i="1" s="1"/>
  <c r="S361" i="1"/>
  <c r="N376" i="1"/>
  <c r="AS360" i="1" l="1"/>
  <c r="AK360" i="1"/>
  <c r="AB366" i="1"/>
  <c r="AE366" i="1" s="1"/>
  <c r="AA367" i="1"/>
  <c r="V361" i="1"/>
  <c r="M376" i="1"/>
  <c r="AR360" i="1" l="1"/>
  <c r="AU360" i="1" s="1"/>
  <c r="AQ361" i="1"/>
  <c r="AI361" i="1"/>
  <c r="AJ360" i="1"/>
  <c r="AM360" i="1" s="1"/>
  <c r="AD367" i="1"/>
  <c r="U361" i="1"/>
  <c r="K377" i="1"/>
  <c r="L376" i="1"/>
  <c r="O376" i="1" s="1"/>
  <c r="AT361" i="1" l="1"/>
  <c r="AS361" i="1" s="1"/>
  <c r="AL361" i="1"/>
  <c r="AC367" i="1"/>
  <c r="T361" i="1"/>
  <c r="W361" i="1" s="1"/>
  <c r="S362" i="1"/>
  <c r="N377" i="1"/>
  <c r="AR361" i="1" l="1"/>
  <c r="AU361" i="1" s="1"/>
  <c r="AQ362" i="1"/>
  <c r="AT362" i="1" s="1"/>
  <c r="AK361" i="1"/>
  <c r="AA368" i="1"/>
  <c r="AB367" i="1"/>
  <c r="AE367" i="1" s="1"/>
  <c r="V362" i="1"/>
  <c r="M377" i="1"/>
  <c r="AS362" i="1" l="1"/>
  <c r="AI362" i="1"/>
  <c r="AJ361" i="1"/>
  <c r="AM361" i="1" s="1"/>
  <c r="AD368" i="1"/>
  <c r="AD99" i="1" s="1"/>
  <c r="U362" i="1"/>
  <c r="K378" i="1"/>
  <c r="N378" i="1" s="1"/>
  <c r="L377" i="1"/>
  <c r="O377" i="1" s="1"/>
  <c r="M378" i="1" l="1"/>
  <c r="N100" i="1"/>
  <c r="AR362" i="1"/>
  <c r="AU362" i="1" s="1"/>
  <c r="AQ363" i="1"/>
  <c r="AL362" i="1"/>
  <c r="AC368" i="1"/>
  <c r="AC99" i="1" s="1"/>
  <c r="T362" i="1"/>
  <c r="W362" i="1" s="1"/>
  <c r="S363" i="1"/>
  <c r="L378" i="1" l="1"/>
  <c r="M100" i="1"/>
  <c r="M105" i="1" s="1"/>
  <c r="M106" i="1" s="1"/>
  <c r="AT363" i="1"/>
  <c r="AK362" i="1"/>
  <c r="AB368" i="1"/>
  <c r="AA369" i="1"/>
  <c r="V363" i="1"/>
  <c r="AE368" i="1" l="1"/>
  <c r="AE99" i="1" s="1"/>
  <c r="AB99" i="1"/>
  <c r="O378" i="1"/>
  <c r="O100" i="1" s="1"/>
  <c r="L100" i="1"/>
  <c r="L105" i="1" s="1"/>
  <c r="L106" i="1" s="1"/>
  <c r="AS363" i="1"/>
  <c r="AI363" i="1"/>
  <c r="AJ362" i="1"/>
  <c r="AM362" i="1" s="1"/>
  <c r="AD369" i="1"/>
  <c r="U363" i="1"/>
  <c r="AQ364" i="1" l="1"/>
  <c r="AR363" i="1"/>
  <c r="AU363" i="1" s="1"/>
  <c r="AL363" i="1"/>
  <c r="AC369" i="1"/>
  <c r="S364" i="1"/>
  <c r="T363" i="1"/>
  <c r="W363" i="1" s="1"/>
  <c r="AT364" i="1" l="1"/>
  <c r="AK363" i="1"/>
  <c r="AA370" i="1"/>
  <c r="AB369" i="1"/>
  <c r="AE369" i="1" s="1"/>
  <c r="V364" i="1"/>
  <c r="AS364" i="1" l="1"/>
  <c r="AI364" i="1"/>
  <c r="AJ363" i="1"/>
  <c r="AM363" i="1" s="1"/>
  <c r="AD370" i="1"/>
  <c r="U364" i="1"/>
  <c r="AR364" i="1" l="1"/>
  <c r="AU364" i="1" s="1"/>
  <c r="AQ365" i="1"/>
  <c r="AL364" i="1"/>
  <c r="AC370" i="1"/>
  <c r="S365" i="1"/>
  <c r="T364" i="1"/>
  <c r="W364" i="1" s="1"/>
  <c r="AT365" i="1" l="1"/>
  <c r="AK364" i="1"/>
  <c r="AA371" i="1"/>
  <c r="AB370" i="1"/>
  <c r="AE370" i="1" s="1"/>
  <c r="V365" i="1"/>
  <c r="AS365" i="1" l="1"/>
  <c r="AJ364" i="1"/>
  <c r="AM364" i="1" s="1"/>
  <c r="AI365" i="1"/>
  <c r="AD371" i="1"/>
  <c r="U365" i="1"/>
  <c r="AQ366" i="1" l="1"/>
  <c r="AR365" i="1"/>
  <c r="AU365" i="1" s="1"/>
  <c r="AL365" i="1"/>
  <c r="AC371" i="1"/>
  <c r="S366" i="1"/>
  <c r="T365" i="1"/>
  <c r="W365" i="1" s="1"/>
  <c r="AT366" i="1" l="1"/>
  <c r="AK365" i="1"/>
  <c r="AA372" i="1"/>
  <c r="AB371" i="1"/>
  <c r="AE371" i="1" s="1"/>
  <c r="V366" i="1"/>
  <c r="AS366" i="1" l="1"/>
  <c r="AI366" i="1"/>
  <c r="AJ365" i="1"/>
  <c r="AM365" i="1" s="1"/>
  <c r="AD372" i="1"/>
  <c r="U366" i="1"/>
  <c r="AQ367" i="1" l="1"/>
  <c r="AR366" i="1"/>
  <c r="AU366" i="1" s="1"/>
  <c r="AL366" i="1"/>
  <c r="AC372" i="1"/>
  <c r="T366" i="1"/>
  <c r="W366" i="1" s="1"/>
  <c r="S367" i="1"/>
  <c r="AT367" i="1" l="1"/>
  <c r="AK366" i="1"/>
  <c r="AB372" i="1"/>
  <c r="AE372" i="1" s="1"/>
  <c r="AA373" i="1"/>
  <c r="V367" i="1"/>
  <c r="AS367" i="1" l="1"/>
  <c r="AJ366" i="1"/>
  <c r="AM366" i="1" s="1"/>
  <c r="AI367" i="1"/>
  <c r="AD373" i="1"/>
  <c r="U367" i="1"/>
  <c r="AQ368" i="1" l="1"/>
  <c r="AR367" i="1"/>
  <c r="AU367" i="1" s="1"/>
  <c r="AL367" i="1"/>
  <c r="AC373" i="1"/>
  <c r="S368" i="1"/>
  <c r="T367" i="1"/>
  <c r="W367" i="1" s="1"/>
  <c r="AT368" i="1" l="1"/>
  <c r="AT99" i="1" s="1"/>
  <c r="AK367" i="1"/>
  <c r="AB373" i="1"/>
  <c r="AE373" i="1" s="1"/>
  <c r="AA374" i="1"/>
  <c r="V368" i="1"/>
  <c r="V99" i="1" s="1"/>
  <c r="AS368" i="1" l="1"/>
  <c r="AS99" i="1" s="1"/>
  <c r="AI368" i="1"/>
  <c r="AJ367" i="1"/>
  <c r="AM367" i="1" s="1"/>
  <c r="AD374" i="1"/>
  <c r="U368" i="1"/>
  <c r="U99" i="1" s="1"/>
  <c r="AR368" i="1" l="1"/>
  <c r="AQ369" i="1"/>
  <c r="AL368" i="1"/>
  <c r="AL99" i="1" s="1"/>
  <c r="AC374" i="1"/>
  <c r="T368" i="1"/>
  <c r="S369" i="1"/>
  <c r="W368" i="1" l="1"/>
  <c r="W99" i="1" s="1"/>
  <c r="T99" i="1"/>
  <c r="AU368" i="1"/>
  <c r="AU99" i="1" s="1"/>
  <c r="AR99" i="1"/>
  <c r="AT369" i="1"/>
  <c r="AK368" i="1"/>
  <c r="AK99" i="1" s="1"/>
  <c r="AB374" i="1"/>
  <c r="AE374" i="1" s="1"/>
  <c r="AA375" i="1"/>
  <c r="V369" i="1"/>
  <c r="AS369" i="1" l="1"/>
  <c r="AJ368" i="1"/>
  <c r="AI369" i="1"/>
  <c r="AD375" i="1"/>
  <c r="U369" i="1"/>
  <c r="AM368" i="1" l="1"/>
  <c r="AM99" i="1" s="1"/>
  <c r="AJ99" i="1"/>
  <c r="AR369" i="1"/>
  <c r="AU369" i="1" s="1"/>
  <c r="AQ370" i="1"/>
  <c r="AL369" i="1"/>
  <c r="AC375" i="1"/>
  <c r="T369" i="1"/>
  <c r="W369" i="1" s="1"/>
  <c r="S370" i="1"/>
  <c r="AT370" i="1" l="1"/>
  <c r="AK369" i="1"/>
  <c r="AB375" i="1"/>
  <c r="AE375" i="1" s="1"/>
  <c r="AA376" i="1"/>
  <c r="V370" i="1"/>
  <c r="AS370" i="1" l="1"/>
  <c r="AI370" i="1"/>
  <c r="AJ369" i="1"/>
  <c r="AM369" i="1" s="1"/>
  <c r="AD376" i="1"/>
  <c r="U370" i="1"/>
  <c r="AQ371" i="1" l="1"/>
  <c r="AR370" i="1"/>
  <c r="AU370" i="1" s="1"/>
  <c r="AL370" i="1"/>
  <c r="AC376" i="1"/>
  <c r="S371" i="1"/>
  <c r="T370" i="1"/>
  <c r="W370" i="1" s="1"/>
  <c r="AT371" i="1" l="1"/>
  <c r="AK370" i="1"/>
  <c r="AA377" i="1"/>
  <c r="AB376" i="1"/>
  <c r="AE376" i="1" s="1"/>
  <c r="V371" i="1"/>
  <c r="AS371" i="1" l="1"/>
  <c r="AI371" i="1"/>
  <c r="AJ370" i="1"/>
  <c r="AM370" i="1" s="1"/>
  <c r="AD377" i="1"/>
  <c r="U371" i="1"/>
  <c r="AQ372" i="1" l="1"/>
  <c r="AR371" i="1"/>
  <c r="AU371" i="1" s="1"/>
  <c r="AL371" i="1"/>
  <c r="AC377" i="1"/>
  <c r="T371" i="1"/>
  <c r="W371" i="1" s="1"/>
  <c r="S372" i="1"/>
  <c r="AT372" i="1" l="1"/>
  <c r="AK371" i="1"/>
  <c r="AA378" i="1"/>
  <c r="AB377" i="1"/>
  <c r="AE377" i="1" s="1"/>
  <c r="V372" i="1"/>
  <c r="AS372" i="1" l="1"/>
  <c r="AI372" i="1"/>
  <c r="AJ371" i="1"/>
  <c r="AM371" i="1" s="1"/>
  <c r="AD378" i="1"/>
  <c r="U372" i="1"/>
  <c r="AC378" i="1" l="1"/>
  <c r="AD100" i="1"/>
  <c r="AR372" i="1"/>
  <c r="AU372" i="1" s="1"/>
  <c r="AQ373" i="1"/>
  <c r="AL372" i="1"/>
  <c r="S373" i="1"/>
  <c r="T372" i="1"/>
  <c r="W372" i="1" s="1"/>
  <c r="AB378" i="1" l="1"/>
  <c r="AC100" i="1"/>
  <c r="AC105" i="1" s="1"/>
  <c r="AC106" i="1" s="1"/>
  <c r="AT373" i="1"/>
  <c r="AS373" i="1" s="1"/>
  <c r="AK372" i="1"/>
  <c r="V373" i="1"/>
  <c r="AE378" i="1" l="1"/>
  <c r="AE100" i="1" s="1"/>
  <c r="AB100" i="1"/>
  <c r="AB105" i="1" s="1"/>
  <c r="AB106" i="1" s="1"/>
  <c r="AQ374" i="1"/>
  <c r="AT374" i="1" s="1"/>
  <c r="AR373" i="1"/>
  <c r="AU373" i="1" s="1"/>
  <c r="AJ372" i="1"/>
  <c r="AM372" i="1" s="1"/>
  <c r="AI373" i="1"/>
  <c r="U373" i="1"/>
  <c r="AS374" i="1" l="1"/>
  <c r="AL373" i="1"/>
  <c r="S374" i="1"/>
  <c r="T373" i="1"/>
  <c r="W373" i="1" s="1"/>
  <c r="AQ375" i="1" l="1"/>
  <c r="AR374" i="1"/>
  <c r="AU374" i="1" s="1"/>
  <c r="AK373" i="1"/>
  <c r="V374" i="1"/>
  <c r="AT375" i="1" l="1"/>
  <c r="AJ373" i="1"/>
  <c r="AM373" i="1" s="1"/>
  <c r="AI374" i="1"/>
  <c r="U374" i="1"/>
  <c r="AS375" i="1" l="1"/>
  <c r="AL374" i="1"/>
  <c r="S375" i="1"/>
  <c r="T374" i="1"/>
  <c r="W374" i="1" s="1"/>
  <c r="AQ376" i="1" l="1"/>
  <c r="AR375" i="1"/>
  <c r="AU375" i="1" s="1"/>
  <c r="AK374" i="1"/>
  <c r="V375" i="1"/>
  <c r="AT376" i="1" l="1"/>
  <c r="AJ374" i="1"/>
  <c r="AM374" i="1" s="1"/>
  <c r="AI375" i="1"/>
  <c r="U375" i="1"/>
  <c r="AS376" i="1" l="1"/>
  <c r="AL375" i="1"/>
  <c r="S376" i="1"/>
  <c r="T375" i="1"/>
  <c r="W375" i="1" s="1"/>
  <c r="AR376" i="1" l="1"/>
  <c r="AU376" i="1" s="1"/>
  <c r="AQ377" i="1"/>
  <c r="AK375" i="1"/>
  <c r="V376" i="1"/>
  <c r="AT377" i="1" l="1"/>
  <c r="AJ375" i="1"/>
  <c r="AM375" i="1" s="1"/>
  <c r="AI376" i="1"/>
  <c r="U376" i="1"/>
  <c r="AS377" i="1" l="1"/>
  <c r="AL376" i="1"/>
  <c r="S377" i="1"/>
  <c r="T376" i="1"/>
  <c r="W376" i="1" s="1"/>
  <c r="AR377" i="1" l="1"/>
  <c r="AU377" i="1" s="1"/>
  <c r="AQ378" i="1"/>
  <c r="AK376" i="1"/>
  <c r="V377" i="1"/>
  <c r="AT378" i="1" l="1"/>
  <c r="AI377" i="1"/>
  <c r="AJ376" i="1"/>
  <c r="AM376" i="1" s="1"/>
  <c r="U377" i="1"/>
  <c r="AS378" i="1" l="1"/>
  <c r="AT100" i="1"/>
  <c r="AL377" i="1"/>
  <c r="T377" i="1"/>
  <c r="W377" i="1" s="1"/>
  <c r="S378" i="1"/>
  <c r="AR378" i="1" l="1"/>
  <c r="AS100" i="1"/>
  <c r="AS105" i="1" s="1"/>
  <c r="AS106" i="1" s="1"/>
  <c r="AK377" i="1"/>
  <c r="V378" i="1"/>
  <c r="U378" i="1" l="1"/>
  <c r="V100" i="1"/>
  <c r="AU378" i="1"/>
  <c r="AU100" i="1" s="1"/>
  <c r="AR100" i="1"/>
  <c r="AR105" i="1" s="1"/>
  <c r="AR106" i="1" s="1"/>
  <c r="AI378" i="1"/>
  <c r="AJ377" i="1"/>
  <c r="AM377" i="1" s="1"/>
  <c r="T378" i="1" l="1"/>
  <c r="U100" i="1"/>
  <c r="U105" i="1" s="1"/>
  <c r="U106" i="1" s="1"/>
  <c r="AL378" i="1"/>
  <c r="BT149" i="1"/>
  <c r="AK378" i="1" l="1"/>
  <c r="AL100" i="1"/>
  <c r="W378" i="1"/>
  <c r="W100" i="1" s="1"/>
  <c r="T100" i="1"/>
  <c r="T105" i="1" s="1"/>
  <c r="T106" i="1" s="1"/>
  <c r="AJ378" i="1" l="1"/>
  <c r="AK100" i="1"/>
  <c r="AK105" i="1" s="1"/>
  <c r="AK106" i="1" s="1"/>
  <c r="AM378" i="1" l="1"/>
  <c r="AM100" i="1" s="1"/>
  <c r="AJ100" i="1"/>
  <c r="AJ105" i="1" s="1"/>
  <c r="AJ106" i="1" s="1"/>
</calcChain>
</file>

<file path=xl/sharedStrings.xml><?xml version="1.0" encoding="utf-8"?>
<sst xmlns="http://schemas.openxmlformats.org/spreadsheetml/2006/main" count="411" uniqueCount="179">
  <si>
    <t>Berechnung Anstieg Land- und Meerestemperaturen (unterschiedliche Modelle) durch den Treibhauseffekt</t>
  </si>
  <si>
    <t>Es werden mehrere einfache Modelle erstellt, für die zukünftige Entwicklung der Land- und Meerestemperaturen</t>
  </si>
  <si>
    <t xml:space="preserve">Aber gerade durch ihre Einfachheit können sie auf Effekte aufmerksam machen, die in komplexen Modellen </t>
  </si>
  <si>
    <t>mit einer Vielzahl von Parametern vielleicht untergehen.</t>
  </si>
  <si>
    <t>Es sind sehr einfache Modelle, die selbstverständlich die Realität nur sehr grob wiedergeben können.</t>
  </si>
  <si>
    <t>- Einem Landanteil von 35%, da die eisbedeckten Meeresteile hierbei als Land gezählt werden.</t>
  </si>
  <si>
    <t xml:space="preserve"> Die Modelle bestehen aus:</t>
  </si>
  <si>
    <t>- Es wird von einer Umwälzrate ausgegangen, die den gesamten Meeresinhalt einmal in 1000 Jahren umwältzt</t>
  </si>
  <si>
    <t>der Meeresoberfläche erwärmt. Nominell beträgt diese Schichtdicke 50 m,</t>
  </si>
  <si>
    <t>nominellen Umwälzrate diese in den Jahren zwischen 2050 und 2150 linear auf 0 zurückgeht.</t>
  </si>
  <si>
    <t>- Die Meere (65%) werden mit einer einheitlichen Tiefe von 3500 m angesetzt, d.h. keine Flachwasserzonen usw.</t>
  </si>
  <si>
    <t xml:space="preserve">- Das Ansteigen der Einflüsse wird durch  das Ansteigen einer sogenannten Gleichgewichtstemperatur </t>
  </si>
  <si>
    <t>Für diesen Fall erhöht sich die jährliche Zunahme auf 0,056 °C pro Jahr</t>
  </si>
  <si>
    <t xml:space="preserve">ΔT1 ist durch eine Anpassungskonstante A so zu justieren, dass im Jahr 2018 für  T1B (siehe Schritt 4)  0.7 °C erreicht sind. </t>
  </si>
  <si>
    <t>Durch die Erwärmung entsteht ein Zuwachs an Wärmeinhalt proportional Temperaturerhöhung * Schichtdicke</t>
  </si>
  <si>
    <t>Schritt 5: Berechnung der Landtemperatur</t>
  </si>
  <si>
    <t>Diese ergibt sich aus der Differenz zwischen aktueller Endtemperatur und aktueller Meerestemperatur</t>
  </si>
  <si>
    <t>Landtemperatur = aktuelle Meerestemperatur + (Differenz Endtemperatur - aktueller Meerestemperatur) * Landanteil</t>
  </si>
  <si>
    <t>Landanteil = Verhältnis Landoberflächen zu gesamter Erdoberfläche = 0,35 (Meereisflächen werden als Land gezählt)</t>
  </si>
  <si>
    <t>Schritt 6: Berechnung der Temperatur des Tiefmeeres</t>
  </si>
  <si>
    <t>Allgemeine Beschreibung:</t>
  </si>
  <si>
    <t>repräsentiert, die im Jahre 2018 2,7 °C erreicht und linear weitersteigt bis 2050, dann auf dem erreichten</t>
  </si>
  <si>
    <t>Niveau verbleibt. Zur näheren Begründung von 2,7 ° siehe mein Buch.</t>
  </si>
  <si>
    <t>Schritt 1 (Spalte B): lineare Erhöhung der Gleichgewichttemperatur um 0,04 °C pro Jahr bis 2050, danach keine weitere Erwärmung,</t>
  </si>
  <si>
    <t>In Spalte A steht zunächst die Jahreszahl. Die Berechnung erfolgt in Jahresschritten.</t>
  </si>
  <si>
    <t>Schritt 4  (Spalte E): Durch den Wärmetransport (Spalte D) wird das Oberflächenwasser wieder etwas kühler.</t>
  </si>
  <si>
    <t xml:space="preserve">Bei angenommenen 50 m Dicke der Meeresoberschicht und 3500 m Gesamtdicke beträgt die jährliche Umwälzung   </t>
  </si>
  <si>
    <t>Dadurch ergibt sich die endgültige Oberflächentemperatur zu T1B = T1A-ΔT.</t>
  </si>
  <si>
    <t xml:space="preserve">               ↓Landtemperatur</t>
  </si>
  <si>
    <t>↓Differenz Land - Meer</t>
  </si>
  <si>
    <t xml:space="preserve">        ↓Jahr</t>
  </si>
  <si>
    <t xml:space="preserve">          ↓Temp. Tiefsee</t>
  </si>
  <si>
    <t xml:space="preserve">            ↓GT Gleichgewichtstemperatur-Erhöhung °C</t>
  </si>
  <si>
    <t xml:space="preserve">        ↓Landtemperatur</t>
  </si>
  <si>
    <t>↓Temperatur T1A an Meeres-Oberfläche</t>
  </si>
  <si>
    <t xml:space="preserve">       ↓Diff. Land - Meer</t>
  </si>
  <si>
    <t xml:space="preserve">        ↓Temp. Tiefsee</t>
  </si>
  <si>
    <t xml:space="preserve">           ↓Temperatur T1B an Meeres-Oberfläche</t>
  </si>
  <si>
    <t xml:space="preserve">          ↓Jahr</t>
  </si>
  <si>
    <t>Dicke der Schicht Meeresoberfläche in m</t>
  </si>
  <si>
    <t>Dicke der Schicht Tiefmeer in m</t>
  </si>
  <si>
    <t>Startjahr</t>
  </si>
  <si>
    <t>Modellparameter:</t>
  </si>
  <si>
    <t>Modell 1:  Absorptionsschicht 50 m, normaler Wärmetransport</t>
  </si>
  <si>
    <t>daraus folgend: Jährliche Erhöhung der Endtemperatur (° C)</t>
  </si>
  <si>
    <t>Effektiver Anteil der Landflächen</t>
  </si>
  <si>
    <t>Modell 2:  Absorptiomsschicht 100 m, normaler Wärmetransport</t>
  </si>
  <si>
    <t>Modell 3:  Absorptiomsschicht 25 m, normaler Wärmetransport</t>
  </si>
  <si>
    <t>Modell 4:  Absorptiomsschicht 50 m, doppelter Wärmetransport</t>
  </si>
  <si>
    <t>Modell 5:  Absorptiomsschicht 50 m, halber Wärmetransport</t>
  </si>
  <si>
    <t>Modell 6:  Absorptiomsschicht 50 m, Startjahr erst 1970</t>
  </si>
  <si>
    <t>↓ beginnt erst 1970 ↓</t>
  </si>
  <si>
    <t>Modell 7:  Absorptiomsschicht 50 m, Startjahr erst 1970</t>
  </si>
  <si>
    <t xml:space="preserve">        ↓Umwälzfaktor</t>
  </si>
  <si>
    <t>Modell 8:  Absorptiomsschicht 50 m, Startjahr erst 1970</t>
  </si>
  <si>
    <t>Spezialfall 1: Meeresumwälzung geht von 2050 bis 2150 auf 0 zurück</t>
  </si>
  <si>
    <t>↓Jahr für Plot 2000 - 2200</t>
  </si>
  <si>
    <t>↓Jahr für Plot 2000 - 2100</t>
  </si>
  <si>
    <t xml:space="preserve">           ↓Temp. Meeresoberfläche</t>
  </si>
  <si>
    <t>Modell 9:  Absorptiomsschicht 50 m, Startjahr erst 1970</t>
  </si>
  <si>
    <t>Spezialfall 3: Meeresumw. geht zurück + 2 ° erhöhte Gleichgewichtstemperatur</t>
  </si>
  <si>
    <t>Spezialfall 2:  2 ° erhöhte Gleichgewichtstemperatur</t>
  </si>
  <si>
    <t>Nominale Umwälzung, 1950 Beginn, 50 m Meeresoberschicht</t>
  </si>
  <si>
    <t>Nominale Umwälzung, 1950 Beginn, 100 m Meeresoberschicht</t>
  </si>
  <si>
    <t>Nominale Umwälzung, 1950 Beginn, 25 m Meeresoberschicht</t>
  </si>
  <si>
    <t>Standard: 50 m, Beginn 1970</t>
  </si>
  <si>
    <t>Beginn 1970, Rückgang Meeresumwälzung auf 0</t>
  </si>
  <si>
    <t>Gleichgewichtstemperatur 2 ° erhöht</t>
  </si>
  <si>
    <t>Gleichgewichtstemperatur 2 ° erhöht, + Rückgang Meeresumwälzung auf 0</t>
  </si>
  <si>
    <t>---------------------------------------  Modell 9 -------------------------------------------------------</t>
  </si>
  <si>
    <t>-----------------------------------------  Modell 8 ---------------------------------------</t>
  </si>
  <si>
    <t>------------------------ --------------  Modell 7 ------------------------------------------------</t>
  </si>
  <si>
    <t>----------------------------------------  Modell 6 ---------------------------------------------</t>
  </si>
  <si>
    <t>----------------------------------------  Modell 5  --------------------------------------------</t>
  </si>
  <si>
    <t>----------------------------------  Modell 4 --------------------------------------------------</t>
  </si>
  <si>
    <t>----------------------------------------  Modell 3 ---------------------------------------------</t>
  </si>
  <si>
    <t>------------------------------------------  Modell 2 -------------------------------------------</t>
  </si>
  <si>
    <t>----------------------------------------  Modell 1 ---------------------------------------------</t>
  </si>
  <si>
    <t>Bestimmung der Halbwertszeit für Anstieg auf die Endtemperatur</t>
  </si>
  <si>
    <t>Jahr</t>
  </si>
  <si>
    <t>Differenz zur Endtemperatur</t>
  </si>
  <si>
    <t>1-exp(-0.032086 ) =</t>
  </si>
  <si>
    <t>Jahre</t>
  </si>
  <si>
    <t>exp(-0,69315)=0,5</t>
  </si>
  <si>
    <t>Nebenrechnung:</t>
  </si>
  <si>
    <t>1-exp(-0.042095 ) =</t>
  </si>
  <si>
    <t>1-exp(-0.031516) =</t>
  </si>
  <si>
    <t>1-exp(-0.061875) =</t>
  </si>
  <si>
    <t>1-exp(-0.024037) =</t>
  </si>
  <si>
    <t>Modell 1</t>
  </si>
  <si>
    <t>Modell 2</t>
  </si>
  <si>
    <t>Modell 3</t>
  </si>
  <si>
    <t>Modell4</t>
  </si>
  <si>
    <t>Modell 5</t>
  </si>
  <si>
    <t>Modell 6</t>
  </si>
  <si>
    <t>Differenz zur Endtemperatur 4,5°</t>
  </si>
  <si>
    <t>Differenz zur Endtemperatur 4 °</t>
  </si>
  <si>
    <t>1-exp(-0.034249) =</t>
  </si>
  <si>
    <t>Modell 7</t>
  </si>
  <si>
    <t>1-exp(-0.700942) =</t>
  </si>
  <si>
    <t>Differenz zur Endtemperatur 6,5°</t>
  </si>
  <si>
    <t>1-exp(-0.015359) =</t>
  </si>
  <si>
    <t>1-exp(-0.018495) =</t>
  </si>
  <si>
    <r>
      <t xml:space="preserve">EXP(-A)=BJ97 </t>
    </r>
    <r>
      <rPr>
        <sz val="10"/>
        <color rgb="FF0070C0"/>
        <rFont val="Calibri"/>
        <family val="2"/>
      </rPr>
      <t>→ A=</t>
    </r>
    <r>
      <rPr>
        <sz val="10"/>
        <color rgb="FF0070C0"/>
        <rFont val="Calibri"/>
        <family val="2"/>
        <scheme val="minor"/>
      </rPr>
      <t>0,018495</t>
    </r>
  </si>
  <si>
    <r>
      <rPr>
        <sz val="11"/>
        <color theme="5" tint="-0.249977111117893"/>
        <rFont val="Calibri"/>
        <family val="2"/>
        <scheme val="minor"/>
      </rPr>
      <t xml:space="preserve"> → Halbwertszeit BI</t>
    </r>
    <r>
      <rPr>
        <sz val="11"/>
        <color theme="1"/>
        <rFont val="Calibri"/>
        <family val="2"/>
        <scheme val="minor"/>
      </rPr>
      <t xml:space="preserve"> = 100 Jahre * 0,69315/0,015359 =</t>
    </r>
  </si>
  <si>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 xml:space="preserve">→ Halbwertszeit BJ </t>
    </r>
    <r>
      <rPr>
        <sz val="11"/>
        <color theme="1"/>
        <rFont val="Calibri"/>
        <family val="2"/>
        <scheme val="minor"/>
      </rPr>
      <t>= 100 Jahre * 0,69315/0,018495 =</t>
    </r>
  </si>
  <si>
    <t>Modell 8</t>
  </si>
  <si>
    <t>Modell 9</t>
  </si>
  <si>
    <t>1-exp(-0.308873) =</t>
  </si>
  <si>
    <r>
      <rPr>
        <sz val="11"/>
        <color theme="5" tint="-0.249977111117893"/>
        <rFont val="Calibri"/>
        <family val="2"/>
        <scheme val="minor"/>
      </rPr>
      <t xml:space="preserve"> → Halbwertszeit</t>
    </r>
    <r>
      <rPr>
        <sz val="11"/>
        <color theme="1"/>
        <rFont val="Calibri"/>
        <family val="2"/>
        <scheme val="minor"/>
      </rPr>
      <t xml:space="preserve"> = 20 Jahre * 0,69315/0,700492 =</t>
    </r>
  </si>
  <si>
    <r>
      <rPr>
        <sz val="11"/>
        <color theme="5" tint="-0.249977111117893"/>
        <rFont val="Calibri"/>
        <family val="2"/>
        <scheme val="minor"/>
      </rPr>
      <t xml:space="preserve"> → Halbwertszeit </t>
    </r>
    <r>
      <rPr>
        <sz val="11"/>
        <color theme="1"/>
        <rFont val="Calibri"/>
        <family val="2"/>
        <scheme val="minor"/>
      </rPr>
      <t>= 100 Jahre * 0,69315/0,034249 =</t>
    </r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</si>
  <si>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 xml:space="preserve">→ Halbwertszeit </t>
    </r>
    <r>
      <rPr>
        <sz val="11"/>
        <color theme="1"/>
        <rFont val="Calibri"/>
        <family val="2"/>
        <scheme val="minor"/>
      </rPr>
      <t>= 100 Jahre * 0,69315/0,024037 =</t>
    </r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</si>
  <si>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 xml:space="preserve">→ Halbwertszeit </t>
    </r>
    <r>
      <rPr>
        <sz val="11"/>
        <color theme="1"/>
        <rFont val="Calibri"/>
        <family val="2"/>
        <scheme val="minor"/>
      </rPr>
      <t>= 100 Jahre * 0,69315/0,061875 =</t>
    </r>
  </si>
  <si>
    <r>
      <rPr>
        <sz val="11"/>
        <color theme="5" tint="-0.249977111117893"/>
        <rFont val="Calibri"/>
        <family val="2"/>
        <scheme val="minor"/>
      </rPr>
      <t xml:space="preserve"> → Halbwertszeit</t>
    </r>
    <r>
      <rPr>
        <sz val="11"/>
        <color theme="1"/>
        <rFont val="Calibri"/>
        <family val="2"/>
        <scheme val="minor"/>
      </rPr>
      <t xml:space="preserve"> = 100 Jahre * 0,69315/0,031516 =</t>
    </r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</si>
  <si>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→ Halbwertszeit</t>
    </r>
    <r>
      <rPr>
        <sz val="11"/>
        <color theme="1"/>
        <rFont val="Calibri"/>
        <family val="2"/>
        <scheme val="minor"/>
      </rPr>
      <t xml:space="preserve"> = 100 Jahre * 0,69315/0,042095 =</t>
    </r>
  </si>
  <si>
    <r>
      <rPr>
        <sz val="11"/>
        <color theme="5" tint="-0.249977111117893"/>
        <rFont val="Calibri"/>
        <family val="2"/>
        <scheme val="minor"/>
      </rPr>
      <t xml:space="preserve"> → Halbwertszeit</t>
    </r>
    <r>
      <rPr>
        <sz val="11"/>
        <color theme="1"/>
        <rFont val="Calibri"/>
        <family val="2"/>
        <scheme val="minor"/>
      </rPr>
      <t xml:space="preserve"> = 100 Jahre * 0,69315/0,032086 =</t>
    </r>
  </si>
  <si>
    <t xml:space="preserve">dass daraus im Jahre 2018 eine Erwärmung der Meeresoberfläche von 0,7 °C  resultiert. </t>
  </si>
  <si>
    <t xml:space="preserve"> und dann abrupt auf diesem Niveau verbleiben.</t>
  </si>
  <si>
    <t>- In allen Modellen wird angenommen, dass die Einflussfaktoren noch bis 2050 linear weitersteigen,</t>
  </si>
  <si>
    <t xml:space="preserve">Dadurch wird auch die Landtemperaturerhöhung von 1,4 °C  im Jahre 2018  erreicht, wenn die Oberflächentemperatur </t>
  </si>
  <si>
    <t>- Die restliche See wird nur indirekt durch Meeresströmungen von der Oberschicht in die Tiefe erwärmt.</t>
  </si>
  <si>
    <t xml:space="preserve">zum Erliegen kommt. In diesen Modellen wird angenommen, dass ausgehend von der </t>
  </si>
  <si>
    <r>
      <t>- ein wichtiger Spezialfall sind die  Modelle</t>
    </r>
    <r>
      <rPr>
        <sz val="11"/>
        <rFont val="Calibri"/>
        <family val="2"/>
        <scheme val="minor"/>
      </rPr>
      <t xml:space="preserve"> 7 und 9</t>
    </r>
    <r>
      <rPr>
        <sz val="11"/>
        <color theme="1"/>
        <rFont val="Calibri"/>
        <family val="2"/>
        <scheme val="minor"/>
      </rPr>
      <t xml:space="preserve">. Hier wird die Auswirkung untersucht, wenn die Meeresumwälzung </t>
    </r>
  </si>
  <si>
    <t>In Modell 8 und 9 wird zusätzlich davon ausgegangen, dass die wahre Endtemperatur zusätzlich um 2 ° erhöht ist.</t>
  </si>
  <si>
    <t>- Die Temperaturerhöhungen T1 und T2 betragen zu Beginn im Startjahr exakt 0, sind also zu Beginn auch identisch.</t>
  </si>
  <si>
    <t>- daneben werden noch Modelle mit halber (Modell 5) und doppelter (Modell 4) Umwälzrate betrachtet.</t>
  </si>
  <si>
    <t xml:space="preserve">Dies wird durch eine Anpassungskonstante A erreicht, die für jedes Modell separat durch einfaches </t>
  </si>
  <si>
    <t>des Meeres durch die Anpassungskonstante A auf 0,7°C  getrimmt wird.</t>
  </si>
  <si>
    <t>- Durch Sonneneinstrahlung und Kontakt mit Luft wird einheitlich eine bestimmte Schichtdicke (Oberflächenschicht)</t>
  </si>
  <si>
    <t>infolge des rechnerisch linearen Fortgangs die restliche Erwärmung ab dem Jahr 2018 besser repräsentiert wird</t>
  </si>
  <si>
    <t xml:space="preserve">ausprobieren ermittelt wurde. Der Beginn erst 1970 hat folgenden Grund: weil dann vermutlich </t>
  </si>
  <si>
    <r>
      <t xml:space="preserve">Schritt 2 (Spalte C): Berechnung der jährlichen Erhöhung Temperatur T1A der Meeresoberfläche  durch Einstrahlung. T1Aneu = T1Aalt + </t>
    </r>
    <r>
      <rPr>
        <b/>
        <sz val="11"/>
        <color rgb="FFFF0000"/>
        <rFont val="Calibri"/>
        <family val="2"/>
      </rPr>
      <t>ΔT1</t>
    </r>
  </si>
  <si>
    <t>In den Modellen 4 und 5 wird der Wärmetransport verdoppelt bzw. halbiert.</t>
  </si>
  <si>
    <t>Diese Berechnungen Schritte 1 bis 6 Jahr für Jahr fortsetzen.</t>
  </si>
  <si>
    <t>A) Zusammenfassung der Ergebnisse für Diagramme</t>
  </si>
  <si>
    <t>B) Einzelberechnungen:</t>
  </si>
  <si>
    <t xml:space="preserve">von dieser Meeresoberschicht 3500 / 50 / 1000 = 0,07 des Volumens dieser Oberschicht. Dadurch wird das Tiefenwasser wärmer. </t>
  </si>
  <si>
    <t>Obiger Plot wird für TN verwendet, identisch mit Plot darüber, nur angepasste Beschriftung</t>
  </si>
  <si>
    <t xml:space="preserve">Doppelte Umwälzrate, 1950 Beginn, </t>
  </si>
  <si>
    <t>Halbe Umwälzrate, 1950 Beginn</t>
  </si>
  <si>
    <t>Noch Korrigieren:</t>
  </si>
  <si>
    <t>Namensänderung für Wärmetransport WT statt L</t>
  </si>
  <si>
    <t>es werden aber weitere Modelle mit 25 (Modell 3) und 100 m (Modell 2) Schichtdicke betrachtet.</t>
  </si>
  <si>
    <t>Schritt 3 (Spalte D): Jährlicher Wärmetransport von Oberfläche in Tiefe = WT*(T1A-T2). T2=Temperatur des Tiefenwassers</t>
  </si>
  <si>
    <t>WT repräsentiert die Umwälzrate des Meeres, und ist so gewählt, dass ein einmaliges Umwälzen des Meeres 1000 Jahre dauert.</t>
  </si>
  <si>
    <t>Erwärmung = Wärmetransport * Schichtdicke Oberflächenwasser / Schichtdicke Tiefsee = WT*(T1A-T2) * SD1/SD2.</t>
  </si>
  <si>
    <t xml:space="preserve">Temperaturabsenkung = WT*(T2-T1A)*SD2/SD1 = ΔT </t>
  </si>
  <si>
    <t xml:space="preserve">Temperaturerhöhung Tiefmeer = Transportkonstante WT * SD1/SD2. T2neu = T2alt + WT * SD1/SD2 </t>
  </si>
  <si>
    <r>
      <rPr>
        <sz val="11"/>
        <color theme="5" tint="-0.249977111117893"/>
        <rFont val="Calibri"/>
        <family val="2"/>
        <scheme val="minor"/>
      </rPr>
      <t xml:space="preserve"> → Halbwertszeit </t>
    </r>
    <r>
      <rPr>
        <sz val="11"/>
        <color theme="1"/>
        <rFont val="Calibri"/>
        <family val="2"/>
        <scheme val="minor"/>
      </rPr>
      <t>= 20 Jahre * 0,69315/0.308873 =</t>
    </r>
  </si>
  <si>
    <r>
      <t xml:space="preserve">Zeilennummern für </t>
    </r>
    <r>
      <rPr>
        <sz val="10"/>
        <rFont val="Calibri"/>
        <family val="2"/>
        <scheme val="minor"/>
      </rPr>
      <t>relativer Anstieg</t>
    </r>
    <r>
      <rPr>
        <sz val="10"/>
        <color rgb="FFFF5050"/>
        <rFont val="Calibri"/>
        <family val="2"/>
        <scheme val="minor"/>
      </rPr>
      <t>, derzeit 95/96 nach 104/105</t>
    </r>
  </si>
  <si>
    <t>dasselbe eine Zeile tiefer: 97 nach 106</t>
  </si>
  <si>
    <t xml:space="preserve">- Die Modelle beginnen mit einem linearen Ansteigen der Einflüsse auf die Temperatur ab den Jahren  </t>
  </si>
  <si>
    <t>1950 (Modelle 1 bis 5) bzw. 1970 (Modelle 6 bis 9), exakt in dem Maße linear ansteigend,</t>
  </si>
  <si>
    <t>Relativer Anstieg = (D104-D105)/D104</t>
  </si>
  <si>
    <t>Relativer Anstieg = (L104-L105)/L104</t>
  </si>
  <si>
    <t>Relativer Anstieg = (T104-T105)/T104</t>
  </si>
  <si>
    <t>Relativer Anstieg = (AA104-AA105)/AA104</t>
  </si>
  <si>
    <t>Relativer Anstieg = (AJ104-AJ105)/AJ104</t>
  </si>
  <si>
    <r>
      <t xml:space="preserve">EXP(-A)=AJ106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0,024037</t>
    </r>
  </si>
  <si>
    <r>
      <t xml:space="preserve">EXP(-A)=AA106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0,061875</t>
    </r>
  </si>
  <si>
    <r>
      <t xml:space="preserve">EXP(-A)=T106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0,031516</t>
    </r>
  </si>
  <si>
    <r>
      <t xml:space="preserve">EXP(-A)=L106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0,042095</t>
    </r>
  </si>
  <si>
    <r>
      <t xml:space="preserve">EXP(-A)=D106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0,032086</t>
    </r>
  </si>
  <si>
    <t>Relativer Anstieg = (AR104-AR105)/AR104</t>
  </si>
  <si>
    <r>
      <t xml:space="preserve">EXP(-A)=AR106 </t>
    </r>
    <r>
      <rPr>
        <sz val="10"/>
        <color theme="1"/>
        <rFont val="Calibri"/>
        <family val="2"/>
      </rPr>
      <t>→ A=</t>
    </r>
    <r>
      <rPr>
        <sz val="10"/>
        <color theme="1"/>
        <rFont val="Calibri"/>
        <family val="2"/>
        <scheme val="minor"/>
      </rPr>
      <t>0,034249</t>
    </r>
  </si>
  <si>
    <t>Relativer Anstieg = (AZ104-AZ105)/AZ104</t>
  </si>
  <si>
    <r>
      <t xml:space="preserve">EXP(-A)=AZ106 </t>
    </r>
    <r>
      <rPr>
        <sz val="10"/>
        <color theme="5" tint="-0.249977111117893"/>
        <rFont val="Calibri"/>
        <family val="2"/>
      </rPr>
      <t>→ A=</t>
    </r>
    <r>
      <rPr>
        <sz val="10"/>
        <color theme="5" tint="-0.249977111117893"/>
        <rFont val="Calibri"/>
        <family val="2"/>
        <scheme val="minor"/>
      </rPr>
      <t>0,700492</t>
    </r>
  </si>
  <si>
    <t>Relativer Anstieg = (BI104-BI105)/BI104</t>
  </si>
  <si>
    <r>
      <t xml:space="preserve">EXP(-A)=BI106 </t>
    </r>
    <r>
      <rPr>
        <sz val="10"/>
        <color theme="5" tint="-0.249977111117893"/>
        <rFont val="Calibri"/>
        <family val="2"/>
      </rPr>
      <t>→ A=</t>
    </r>
    <r>
      <rPr>
        <sz val="10"/>
        <color theme="5" tint="-0.249977111117893"/>
        <rFont val="Calibri"/>
        <family val="2"/>
        <scheme val="minor"/>
      </rPr>
      <t>0,015359</t>
    </r>
  </si>
  <si>
    <t>Relativer Anstieg = (BQ104-BQ105)/BQ104</t>
  </si>
  <si>
    <r>
      <t xml:space="preserve">EXP(-A)=BQ106 </t>
    </r>
    <r>
      <rPr>
        <sz val="10"/>
        <color theme="5" tint="-0.249977111117893"/>
        <rFont val="Calibri"/>
        <family val="2"/>
      </rPr>
      <t>→ A=</t>
    </r>
    <r>
      <rPr>
        <sz val="10"/>
        <color theme="5" tint="-0.249977111117893"/>
        <rFont val="Calibri"/>
        <family val="2"/>
        <scheme val="minor"/>
      </rPr>
      <t>0.308873</t>
    </r>
  </si>
  <si>
    <t>Beschreibung der Rechnungen anhand von Modell 1 (Felder ungefähr A113 bis F378)</t>
  </si>
  <si>
    <t>In den Zeilen 102 bis 108 wird noch für jedes Modell zusätzlich die Halbwertszeit für die restliche Erwärmung nach nach Erreichen von Klimaneutralität ermittelt</t>
  </si>
  <si>
    <t>Eine separate Berechnung (hier nicht mehr aufgeführt) wurde in Halbjahresschritten durchgeführt, um zu zeigen, dass Jahresschritte für die Genauigkeit ausreichen</t>
  </si>
  <si>
    <t>Konstante WT für Wärmetransport in die Tiefe</t>
  </si>
  <si>
    <t xml:space="preserve">Anpassungskonstante (Eichfaktor) A  für Einstrahlung </t>
  </si>
  <si>
    <t>Im Jahr 2050 wird eine Gleichgewichtstemperatur von 4 bzw. 4,5 °C erreicht (bei Beginn 1950 bzw. 1970), die dann nicht mehr weiter ansteigt</t>
  </si>
  <si>
    <t xml:space="preserve">Für die Modelle 6 bis 9 ist angenommen, dass die Erwärmung erst im Jahr 1970 beginnt, statt schon 1950 </t>
  </si>
  <si>
    <t>Begründung: Die treibenden Faktoren steigen überporportional an, es wird jedoch mit linear ansteigendem Verlauf gerechnet.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</si>
</sst>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</font>
    <font>
      <sz val="10"/>
      <color rgb="FF0070C0"/>
      <name val="Calibri"/>
      <family val="2"/>
      <scheme val="minor"/>
    </font>
    <font>
      <sz val="10"/>
      <color rgb="FF0070C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FF505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quotePrefix="1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2" fillId="0" borderId="0" xfId="0" quotePrefix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quotePrefix="1" applyFont="1"/>
    <xf numFmtId="2" fontId="10" fillId="0" borderId="0" xfId="0" applyNumberFormat="1" applyFont="1"/>
    <xf numFmtId="2" fontId="11" fillId="0" borderId="0" xfId="0" applyNumberFormat="1" applyFont="1"/>
    <xf numFmtId="2" fontId="14" fillId="0" borderId="0" xfId="0" applyNumberFormat="1" applyFont="1"/>
    <xf numFmtId="164" fontId="8" fillId="0" borderId="0" xfId="0" quotePrefix="1" applyNumberFormat="1" applyFont="1"/>
    <xf numFmtId="0" fontId="15" fillId="0" borderId="0" xfId="0" applyFont="1"/>
    <xf numFmtId="0" fontId="11" fillId="0" borderId="0" xfId="0" quotePrefix="1" applyFont="1"/>
    <xf numFmtId="0" fontId="16" fillId="0" borderId="0" xfId="0" applyFont="1"/>
    <xf numFmtId="0" fontId="17" fillId="0" borderId="0" xfId="0" applyFont="1"/>
    <xf numFmtId="164" fontId="16" fillId="0" borderId="0" xfId="0" applyNumberFormat="1" applyFont="1"/>
    <xf numFmtId="164" fontId="17" fillId="0" borderId="0" xfId="0" applyNumberFormat="1" applyFont="1"/>
    <xf numFmtId="164" fontId="12" fillId="0" borderId="0" xfId="0" applyNumberFormat="1" applyFont="1"/>
    <xf numFmtId="164" fontId="8" fillId="0" borderId="0" xfId="0" applyNumberFormat="1" applyFont="1"/>
    <xf numFmtId="0" fontId="1" fillId="0" borderId="0" xfId="0" applyFont="1"/>
    <xf numFmtId="0" fontId="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2" fontId="20" fillId="0" borderId="0" xfId="0" applyNumberFormat="1" applyFont="1"/>
    <xf numFmtId="0" fontId="6" fillId="0" borderId="0" xfId="0" quotePrefix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8" fillId="0" borderId="0" xfId="0" quotePrefix="1" applyFont="1"/>
    <xf numFmtId="2" fontId="24" fillId="0" borderId="0" xfId="0" applyNumberFormat="1" applyFont="1"/>
    <xf numFmtId="2" fontId="26" fillId="0" borderId="0" xfId="0" applyNumberFormat="1" applyFont="1"/>
    <xf numFmtId="0" fontId="28" fillId="0" borderId="0" xfId="0" applyFont="1"/>
    <xf numFmtId="2" fontId="28" fillId="0" borderId="0" xfId="0" applyNumberFormat="1" applyFont="1"/>
    <xf numFmtId="2" fontId="23" fillId="0" borderId="0" xfId="0" applyNumberFormat="1" applyFont="1"/>
    <xf numFmtId="164" fontId="0" fillId="0" borderId="0" xfId="0" applyNumberFormat="1"/>
    <xf numFmtId="0" fontId="30" fillId="0" borderId="0" xfId="0" applyFont="1"/>
    <xf numFmtId="164" fontId="31" fillId="0" borderId="0" xfId="0" applyNumberFormat="1" applyFont="1"/>
    <xf numFmtId="165" fontId="31" fillId="0" borderId="0" xfId="0" applyNumberFormat="1" applyFont="1"/>
    <xf numFmtId="164" fontId="32" fillId="0" borderId="0" xfId="0" applyNumberFormat="1" applyFont="1"/>
    <xf numFmtId="165" fontId="32" fillId="0" borderId="0" xfId="0" applyNumberFormat="1" applyFont="1"/>
    <xf numFmtId="0" fontId="33" fillId="0" borderId="0" xfId="0" applyFont="1"/>
    <xf numFmtId="0" fontId="34" fillId="0" borderId="0" xfId="0" quotePrefix="1" applyFont="1"/>
    <xf numFmtId="0" fontId="34" fillId="0" borderId="0" xfId="0" applyFont="1"/>
    <xf numFmtId="0" fontId="33" fillId="0" borderId="0" xfId="0" quotePrefix="1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31" fillId="0" borderId="0" xfId="0" applyFont="1"/>
    <xf numFmtId="1" fontId="32" fillId="0" borderId="0" xfId="0" applyNumberFormat="1" applyFont="1"/>
    <xf numFmtId="0" fontId="32" fillId="0" borderId="0" xfId="0" applyFont="1"/>
    <xf numFmtId="0" fontId="39" fillId="0" borderId="0" xfId="0" applyFont="1"/>
    <xf numFmtId="0" fontId="4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  <color rgb="FFE68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Modell 1, MOF 50 m, Beg.</a:t>
            </a:r>
            <a:r>
              <a:rPr lang="en-US" baseline="0"/>
              <a:t> 1950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826159230096238"/>
          <c:y val="0.17634259259259263"/>
          <c:w val="0.61173840769903765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Land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Tabelle1!$A$80:$A$90</c:f>
              <c:numCache>
                <c:formatCode>General</c:formatCode>
                <c:ptCount val="1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</c:numCache>
            </c:numRef>
          </c:cat>
          <c:val>
            <c:numRef>
              <c:f>Tabelle1!$D$80:$D$90</c:f>
              <c:numCache>
                <c:formatCode>0.00</c:formatCode>
                <c:ptCount val="11"/>
                <c:pt idx="0">
                  <c:v>1.0092687835193819</c:v>
                </c:pt>
                <c:pt idx="1">
                  <c:v>1.2260425387431524</c:v>
                </c:pt>
                <c:pt idx="2">
                  <c:v>1.4435375446729375</c:v>
                </c:pt>
                <c:pt idx="3">
                  <c:v>1.6616555030502487</c:v>
                </c:pt>
                <c:pt idx="4">
                  <c:v>1.8803609105412533</c:v>
                </c:pt>
                <c:pt idx="5">
                  <c:v>2.0996401933467452</c:v>
                </c:pt>
                <c:pt idx="6">
                  <c:v>2.1632025391809053</c:v>
                </c:pt>
                <c:pt idx="7">
                  <c:v>2.1855485817872715</c:v>
                </c:pt>
                <c:pt idx="8">
                  <c:v>2.1970843297397828</c:v>
                </c:pt>
                <c:pt idx="9">
                  <c:v>2.2048336226817096</c:v>
                </c:pt>
                <c:pt idx="10">
                  <c:v>2.2112489758481528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7-4FB4-ACCE-AB7A77FD6EDA}"/>
            </c:ext>
          </c:extLst>
        </c:ser>
        <c:ser>
          <c:idx val="1"/>
          <c:order val="1"/>
          <c:tx>
            <c:v>Meeresoberfläche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Tabelle1!$A$80:$A$90</c:f>
              <c:numCache>
                <c:formatCode>General</c:formatCode>
                <c:ptCount val="1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</c:numCache>
            </c:numRef>
          </c:cat>
          <c:val>
            <c:numRef>
              <c:f>Tabelle1!$E$80:$E$90</c:f>
              <c:numCache>
                <c:formatCode>0.00</c:formatCode>
                <c:ptCount val="11"/>
                <c:pt idx="0">
                  <c:v>0.48371351310674149</c:v>
                </c:pt>
                <c:pt idx="1">
                  <c:v>0.60341005960485006</c:v>
                </c:pt>
                <c:pt idx="2">
                  <c:v>0.72421622257374996</c:v>
                </c:pt>
                <c:pt idx="3">
                  <c:v>0.84598077392345949</c:v>
                </c:pt>
                <c:pt idx="4">
                  <c:v>0.96864909314038994</c:v>
                </c:pt>
                <c:pt idx="5">
                  <c:v>1.0922002974565312</c:v>
                </c:pt>
                <c:pt idx="6">
                  <c:v>1.1741577525860085</c:v>
                </c:pt>
                <c:pt idx="7">
                  <c:v>1.2085362796727255</c:v>
                </c:pt>
                <c:pt idx="8">
                  <c:v>1.2262835842150506</c:v>
                </c:pt>
                <c:pt idx="9">
                  <c:v>1.2382055733564761</c:v>
                </c:pt>
                <c:pt idx="10">
                  <c:v>1.248075347458697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7-4FB4-ACCE-AB7A77FD6EDA}"/>
            </c:ext>
          </c:extLst>
        </c:ser>
        <c:ser>
          <c:idx val="2"/>
          <c:order val="2"/>
          <c:tx>
            <c:v>Tiefsee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Tabelle1!$A$80:$A$90</c:f>
              <c:numCache>
                <c:formatCode>General</c:formatCode>
                <c:ptCount val="1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</c:numCache>
            </c:numRef>
          </c:cat>
          <c:val>
            <c:numRef>
              <c:f>Tabelle1!$F$80:$F$90</c:f>
              <c:numCache>
                <c:formatCode>0.00</c:formatCode>
                <c:ptCount val="11"/>
                <c:pt idx="0">
                  <c:v>1.1401872188425793E-2</c:v>
                </c:pt>
                <c:pt idx="1">
                  <c:v>1.7243559855886416E-2</c:v>
                </c:pt>
                <c:pt idx="2">
                  <c:v>2.4328005958521165E-2</c:v>
                </c:pt>
                <c:pt idx="3">
                  <c:v>3.2652723636571672E-2</c:v>
                </c:pt>
                <c:pt idx="4">
                  <c:v>4.2214278454690904E-2</c:v>
                </c:pt>
                <c:pt idx="5">
                  <c:v>5.300891328390938E-2</c:v>
                </c:pt>
                <c:pt idx="6">
                  <c:v>6.4847157609657369E-2</c:v>
                </c:pt>
                <c:pt idx="7">
                  <c:v>7.7118067038203383E-2</c:v>
                </c:pt>
                <c:pt idx="8">
                  <c:v>8.9514151363458722E-2</c:v>
                </c:pt>
                <c:pt idx="9">
                  <c:v>0.10192812824833752</c:v>
                </c:pt>
                <c:pt idx="10">
                  <c:v>0.1143226206300635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7-4FB4-ACCE-AB7A77FD6EDA}"/>
            </c:ext>
          </c:extLst>
        </c:ser>
        <c:ser>
          <c:idx val="3"/>
          <c:order val="3"/>
          <c:tx>
            <c:v>Diff. Land - Meer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Tabelle1!$A$80:$A$90</c:f>
              <c:numCache>
                <c:formatCode>General</c:formatCode>
                <c:ptCount val="1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</c:numCache>
            </c:numRef>
          </c:cat>
          <c:val>
            <c:numRef>
              <c:f>Tabelle1!$G$80:$G$90</c:f>
              <c:numCache>
                <c:formatCode>0.00</c:formatCode>
                <c:ptCount val="11"/>
                <c:pt idx="0">
                  <c:v>0.52555527041264039</c:v>
                </c:pt>
                <c:pt idx="1">
                  <c:v>0.62263247913830233</c:v>
                </c:pt>
                <c:pt idx="2">
                  <c:v>0.71932132209918753</c:v>
                </c:pt>
                <c:pt idx="3">
                  <c:v>0.81567472912678918</c:v>
                </c:pt>
                <c:pt idx="4">
                  <c:v>0.91171181740086338</c:v>
                </c:pt>
                <c:pt idx="5">
                  <c:v>1.007439895890214</c:v>
                </c:pt>
                <c:pt idx="6">
                  <c:v>0.98904478659489681</c:v>
                </c:pt>
                <c:pt idx="7">
                  <c:v>0.97701230211454604</c:v>
                </c:pt>
                <c:pt idx="8">
                  <c:v>0.97080074552473228</c:v>
                </c:pt>
                <c:pt idx="9">
                  <c:v>0.9666280493252335</c:v>
                </c:pt>
                <c:pt idx="10">
                  <c:v>0.96317362838945586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7-4FB4-ACCE-AB7A77FD6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867104"/>
        <c:axId val="118673488"/>
      </c:lineChart>
      <c:catAx>
        <c:axId val="11686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673488"/>
        <c:crosses val="autoZero"/>
        <c:auto val="1"/>
        <c:lblAlgn val="ctr"/>
        <c:lblOffset val="100"/>
        <c:noMultiLvlLbl val="0"/>
      </c:catAx>
      <c:valAx>
        <c:axId val="11867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Temperaturanstieg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86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055555555555551"/>
          <c:y val="0.35705963837853599"/>
          <c:w val="0.26666666666666666"/>
          <c:h val="0.31886628754738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6 + 7, Start 1970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68099979592272"/>
          <c:y val="0.18276231466935264"/>
          <c:w val="0.58470044805624"/>
          <c:h val="0.597257501667807"/>
        </c:manualLayout>
      </c:layout>
      <c:lineChart>
        <c:grouping val="standard"/>
        <c:varyColors val="0"/>
        <c:ser>
          <c:idx val="0"/>
          <c:order val="0"/>
          <c:tx>
            <c:v>Land, Umw. bleibt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Tabelle1!$AR$80:$AR$100</c:f>
              <c:numCache>
                <c:formatCode>0.00</c:formatCode>
                <c:ptCount val="21"/>
                <c:pt idx="0">
                  <c:v>0.8391096677584271</c:v>
                </c:pt>
                <c:pt idx="1">
                  <c:v>1.1496690108071554</c:v>
                </c:pt>
                <c:pt idx="2">
                  <c:v>1.462752368726393</c:v>
                </c:pt>
                <c:pt idx="3">
                  <c:v>1.7772473698137299</c:v>
                </c:pt>
                <c:pt idx="4">
                  <c:v>2.0927757544722505</c:v>
                </c:pt>
                <c:pt idx="5">
                  <c:v>2.409207652688806</c:v>
                </c:pt>
                <c:pt idx="6">
                  <c:v>2.4813932928697238</c:v>
                </c:pt>
                <c:pt idx="7">
                  <c:v>2.5102707374577395</c:v>
                </c:pt>
                <c:pt idx="8">
                  <c:v>2.5244799428619968</c:v>
                </c:pt>
                <c:pt idx="9">
                  <c:v>2.5337111461034376</c:v>
                </c:pt>
                <c:pt idx="10">
                  <c:v>2.5412430414982548</c:v>
                </c:pt>
                <c:pt idx="11">
                  <c:v>2.5481850098657075</c:v>
                </c:pt>
                <c:pt idx="12">
                  <c:v>2.5549124555081884</c:v>
                </c:pt>
                <c:pt idx="13">
                  <c:v>2.5615524452814098</c:v>
                </c:pt>
                <c:pt idx="14">
                  <c:v>2.5681480221391233</c:v>
                </c:pt>
                <c:pt idx="15">
                  <c:v>2.5747137997975864</c:v>
                </c:pt>
                <c:pt idx="16">
                  <c:v>2.5812547729120938</c:v>
                </c:pt>
                <c:pt idx="17">
                  <c:v>2.5877726814064568</c:v>
                </c:pt>
                <c:pt idx="18">
                  <c:v>2.5942681638125507</c:v>
                </c:pt>
                <c:pt idx="19">
                  <c:v>2.6007414858425228</c:v>
                </c:pt>
                <c:pt idx="20">
                  <c:v>2.6071927868981328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6-40C1-9B03-2B7404535369}"/>
            </c:ext>
          </c:extLst>
        </c:ser>
        <c:ser>
          <c:idx val="1"/>
          <c:order val="1"/>
          <c:tx>
            <c:v>Meer, Umw. bleibt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Tabelle1!$AS$80:$AS$100</c:f>
              <c:numCache>
                <c:formatCode>0.00</c:formatCode>
                <c:ptCount val="21"/>
                <c:pt idx="0">
                  <c:v>0.38228410424373394</c:v>
                </c:pt>
                <c:pt idx="1">
                  <c:v>0.55718309354946993</c:v>
                </c:pt>
                <c:pt idx="2">
                  <c:v>0.73596518265598942</c:v>
                </c:pt>
                <c:pt idx="3">
                  <c:v>0.91691903048266166</c:v>
                </c:pt>
                <c:pt idx="4">
                  <c:v>1.0994626991880778</c:v>
                </c:pt>
                <c:pt idx="5">
                  <c:v>1.2833963887520095</c:v>
                </c:pt>
                <c:pt idx="6">
                  <c:v>1.3944512197995746</c:v>
                </c:pt>
                <c:pt idx="7">
                  <c:v>1.4388780576272919</c:v>
                </c:pt>
                <c:pt idx="8">
                  <c:v>1.460738373633842</c:v>
                </c:pt>
                <c:pt idx="9">
                  <c:v>1.4749402247745198</c:v>
                </c:pt>
                <c:pt idx="10">
                  <c:v>1.4865277561511612</c:v>
                </c:pt>
                <c:pt idx="11">
                  <c:v>1.4972077074857042</c:v>
                </c:pt>
                <c:pt idx="12">
                  <c:v>1.5075576238587514</c:v>
                </c:pt>
                <c:pt idx="13">
                  <c:v>1.5177729927406309</c:v>
                </c:pt>
                <c:pt idx="14">
                  <c:v>1.5279200340601895</c:v>
                </c:pt>
                <c:pt idx="15">
                  <c:v>1.5380212304578251</c:v>
                </c:pt>
                <c:pt idx="16">
                  <c:v>1.5480842660186063</c:v>
                </c:pt>
                <c:pt idx="17">
                  <c:v>1.558111817548395</c:v>
                </c:pt>
                <c:pt idx="18">
                  <c:v>1.5681048674039244</c:v>
                </c:pt>
                <c:pt idx="19">
                  <c:v>1.5780638243731115</c:v>
                </c:pt>
                <c:pt idx="20">
                  <c:v>1.5879889029202046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6-40C1-9B03-2B7404535369}"/>
            </c:ext>
          </c:extLst>
        </c:ser>
        <c:ser>
          <c:idx val="2"/>
          <c:order val="2"/>
          <c:tx>
            <c:v>Tiefsee, Umw. bleibt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Tabelle1!$AT$80:$AT$100</c:f>
              <c:numCache>
                <c:formatCode>0.00</c:formatCode>
                <c:ptCount val="21"/>
                <c:pt idx="0">
                  <c:v>5.2719641775198769E-3</c:v>
                </c:pt>
                <c:pt idx="1">
                  <c:v>1.0405516466817716E-2</c:v>
                </c:pt>
                <c:pt idx="2">
                  <c:v>1.7407573885718442E-2</c:v>
                </c:pt>
                <c:pt idx="3">
                  <c:v>2.6288147624998263E-2</c:v>
                </c:pt>
                <c:pt idx="4">
                  <c:v>3.7046391508137738E-2</c:v>
                </c:pt>
                <c:pt idx="5">
                  <c:v>4.9677800202633488E-2</c:v>
                </c:pt>
                <c:pt idx="6">
                  <c:v>6.3829855327320231E-2</c:v>
                </c:pt>
                <c:pt idx="7">
                  <c:v>7.8572022485665555E-2</c:v>
                </c:pt>
                <c:pt idx="8">
                  <c:v>9.3480040330326267E-2</c:v>
                </c:pt>
                <c:pt idx="9">
                  <c:v>0.10841047700822933</c:v>
                </c:pt>
                <c:pt idx="10">
                  <c:v>0.12331491752734447</c:v>
                </c:pt>
                <c:pt idx="11">
                  <c:v>0.1381770949853281</c:v>
                </c:pt>
                <c:pt idx="12">
                  <c:v>0.15299161923731588</c:v>
                </c:pt>
                <c:pt idx="13">
                  <c:v>0.1677567798486532</c:v>
                </c:pt>
                <c:pt idx="14">
                  <c:v>0.18247211101135311</c:v>
                </c:pt>
                <c:pt idx="15">
                  <c:v>0.19713756764709814</c:v>
                </c:pt>
                <c:pt idx="16">
                  <c:v>0.21175324664712503</c:v>
                </c:pt>
                <c:pt idx="17">
                  <c:v>0.22631929255643601</c:v>
                </c:pt>
                <c:pt idx="18">
                  <c:v>0.2408358656638184</c:v>
                </c:pt>
                <c:pt idx="19">
                  <c:v>0.25530313120655246</c:v>
                </c:pt>
                <c:pt idx="20">
                  <c:v>0.26972125571916322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6-40C1-9B03-2B7404535369}"/>
            </c:ext>
          </c:extLst>
        </c:ser>
        <c:ser>
          <c:idx val="3"/>
          <c:order val="3"/>
          <c:tx>
            <c:v>Land, Umw. stoppt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Tabelle1!$AZ$80:$AZ$100</c:f>
              <c:numCache>
                <c:formatCode>0.00</c:formatCode>
                <c:ptCount val="21"/>
                <c:pt idx="0">
                  <c:v>0.8391096677584271</c:v>
                </c:pt>
                <c:pt idx="1">
                  <c:v>1.1496690108071554</c:v>
                </c:pt>
                <c:pt idx="2">
                  <c:v>1.462752368726393</c:v>
                </c:pt>
                <c:pt idx="3">
                  <c:v>1.7772473698137299</c:v>
                </c:pt>
                <c:pt idx="4">
                  <c:v>2.0927757544722505</c:v>
                </c:pt>
                <c:pt idx="5">
                  <c:v>2.409207652688806</c:v>
                </c:pt>
                <c:pt idx="6">
                  <c:v>2.5082069449448632</c:v>
                </c:pt>
                <c:pt idx="7">
                  <c:v>2.5933054561918896</c:v>
                </c:pt>
                <c:pt idx="8">
                  <c:v>2.6801443458228471</c:v>
                </c:pt>
                <c:pt idx="9">
                  <c:v>2.7750206076886239</c:v>
                </c:pt>
                <c:pt idx="10">
                  <c:v>2.8817858248042549</c:v>
                </c:pt>
                <c:pt idx="11">
                  <c:v>3.0040370579594193</c:v>
                </c:pt>
                <c:pt idx="12">
                  <c:v>3.1460153059220222</c:v>
                </c:pt>
                <c:pt idx="13">
                  <c:v>3.3132066753545781</c:v>
                </c:pt>
                <c:pt idx="14">
                  <c:v>3.5129970792817149</c:v>
                </c:pt>
                <c:pt idx="15">
                  <c:v>3.7555786053096303</c:v>
                </c:pt>
                <c:pt idx="16">
                  <c:v>3.9756617903222686</c:v>
                </c:pt>
                <c:pt idx="17">
                  <c:v>4.1306788599991782</c:v>
                </c:pt>
                <c:pt idx="18">
                  <c:v>4.2398661742859831</c:v>
                </c:pt>
                <c:pt idx="19">
                  <c:v>4.3167729925222806</c:v>
                </c:pt>
                <c:pt idx="20">
                  <c:v>4.3709428265351837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6-40C1-9B03-2B7404535369}"/>
            </c:ext>
          </c:extLst>
        </c:ser>
        <c:ser>
          <c:idx val="4"/>
          <c:order val="4"/>
          <c:tx>
            <c:v>Meer, Umw. stoppt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Tabelle1!$BA$80:$BA$100</c:f>
              <c:numCache>
                <c:formatCode>0.00</c:formatCode>
                <c:ptCount val="21"/>
                <c:pt idx="0">
                  <c:v>0.38228410424373394</c:v>
                </c:pt>
                <c:pt idx="1">
                  <c:v>0.55718309354946993</c:v>
                </c:pt>
                <c:pt idx="2">
                  <c:v>0.73596518265598942</c:v>
                </c:pt>
                <c:pt idx="3">
                  <c:v>0.91691903048266166</c:v>
                </c:pt>
                <c:pt idx="4">
                  <c:v>1.0994626991880778</c:v>
                </c:pt>
                <c:pt idx="5">
                  <c:v>1.2833963887520095</c:v>
                </c:pt>
                <c:pt idx="6">
                  <c:v>1.4357029922228668</c:v>
                </c:pt>
                <c:pt idx="7">
                  <c:v>1.5666237787567532</c:v>
                </c:pt>
                <c:pt idx="8">
                  <c:v>1.7002220704966884</c:v>
                </c:pt>
                <c:pt idx="9">
                  <c:v>1.8461855502901909</c:v>
                </c:pt>
                <c:pt idx="10">
                  <c:v>2.010439730468085</c:v>
                </c:pt>
                <c:pt idx="11">
                  <c:v>2.1985185507067988</c:v>
                </c:pt>
                <c:pt idx="12">
                  <c:v>2.4169466244954192</c:v>
                </c:pt>
                <c:pt idx="13">
                  <c:v>2.6741641159301204</c:v>
                </c:pt>
                <c:pt idx="14">
                  <c:v>2.9815339681257149</c:v>
                </c:pt>
                <c:pt idx="15">
                  <c:v>3.3547363158609698</c:v>
                </c:pt>
                <c:pt idx="16">
                  <c:v>3.6933258312650286</c:v>
                </c:pt>
                <c:pt idx="17">
                  <c:v>3.9318136307679667</c:v>
                </c:pt>
                <c:pt idx="18">
                  <c:v>4.0997941142861283</c:v>
                </c:pt>
                <c:pt idx="19">
                  <c:v>4.2181122961881243</c:v>
                </c:pt>
                <c:pt idx="20">
                  <c:v>4.3014505023618206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8-4003-AEA8-F80B54C6BAB9}"/>
            </c:ext>
          </c:extLst>
        </c:ser>
        <c:ser>
          <c:idx val="5"/>
          <c:order val="5"/>
          <c:tx>
            <c:v>Tiefsee, Umw. stoppt</c:v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Tabelle1!$BB$80:$BB$100</c:f>
              <c:numCache>
                <c:formatCode>0.00</c:formatCode>
                <c:ptCount val="21"/>
                <c:pt idx="0">
                  <c:v>5.2719641775198769E-3</c:v>
                </c:pt>
                <c:pt idx="1">
                  <c:v>1.0405516466817716E-2</c:v>
                </c:pt>
                <c:pt idx="2">
                  <c:v>1.7407573885718442E-2</c:v>
                </c:pt>
                <c:pt idx="3">
                  <c:v>2.6288147624998263E-2</c:v>
                </c:pt>
                <c:pt idx="4">
                  <c:v>3.7046391508137738E-2</c:v>
                </c:pt>
                <c:pt idx="5">
                  <c:v>4.9677800202633488E-2</c:v>
                </c:pt>
                <c:pt idx="6">
                  <c:v>6.3165514785508858E-2</c:v>
                </c:pt>
                <c:pt idx="7">
                  <c:v>7.6266846579104694E-2</c:v>
                </c:pt>
                <c:pt idx="8">
                  <c:v>8.8675536515630107E-2</c:v>
                </c:pt>
                <c:pt idx="9">
                  <c:v>0.10021323822531762</c:v>
                </c:pt>
                <c:pt idx="10">
                  <c:v>0.1107184442743661</c:v>
                </c:pt>
                <c:pt idx="11">
                  <c:v>0.12000741853925104</c:v>
                </c:pt>
                <c:pt idx="12">
                  <c:v>0.12785263633102173</c:v>
                </c:pt>
                <c:pt idx="13">
                  <c:v>0.1339623141743474</c:v>
                </c:pt>
                <c:pt idx="14">
                  <c:v>0.13795409044453671</c:v>
                </c:pt>
                <c:pt idx="15">
                  <c:v>0.13931731488815621</c:v>
                </c:pt>
                <c:pt idx="16">
                  <c:v>0.13931731488815621</c:v>
                </c:pt>
                <c:pt idx="17">
                  <c:v>0.13931731488815621</c:v>
                </c:pt>
                <c:pt idx="18">
                  <c:v>0.13931731488815621</c:v>
                </c:pt>
                <c:pt idx="19">
                  <c:v>0.13931731488815621</c:v>
                </c:pt>
                <c:pt idx="20">
                  <c:v>0.13931731488815621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8-4003-AEA8-F80B54C6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08464"/>
        <c:axId val="308400384"/>
      </c:lineChart>
      <c:catAx>
        <c:axId val="31090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8400384"/>
        <c:crosses val="autoZero"/>
        <c:auto val="1"/>
        <c:lblAlgn val="ctr"/>
        <c:lblOffset val="100"/>
        <c:noMultiLvlLbl val="0"/>
      </c:catAx>
      <c:valAx>
        <c:axId val="3084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9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221314958255522"/>
          <c:y val="0.18572349228064608"/>
          <c:w val="0.28396173398678681"/>
          <c:h val="0.56789970174826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 b="1"/>
              <a:t>Voraussichtliche Temperaturentwicklung</a:t>
            </a:r>
            <a:br>
              <a:rPr lang="de-DE" sz="1100"/>
            </a:br>
            <a:r>
              <a:rPr lang="de-DE" sz="1100"/>
              <a:t>abhängig davon,</a:t>
            </a:r>
            <a:r>
              <a:rPr lang="de-DE" sz="1100" baseline="0"/>
              <a:t> ob die Meeresumwälzung bleibt oder stoppt</a:t>
            </a:r>
            <a:endParaRPr lang="de-DE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968099979592272"/>
          <c:y val="0.20297646735870059"/>
          <c:w val="0.47317320942505664"/>
          <c:h val="0.57704354395141666"/>
        </c:manualLayout>
      </c:layout>
      <c:lineChart>
        <c:grouping val="standard"/>
        <c:varyColors val="0"/>
        <c:ser>
          <c:idx val="0"/>
          <c:order val="0"/>
          <c:tx>
            <c:v>Land, Umwälzung bleibt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Tabelle1!$AR$80:$AR$100</c:f>
              <c:numCache>
                <c:formatCode>0.00</c:formatCode>
                <c:ptCount val="21"/>
                <c:pt idx="0">
                  <c:v>0.8391096677584271</c:v>
                </c:pt>
                <c:pt idx="1">
                  <c:v>1.1496690108071554</c:v>
                </c:pt>
                <c:pt idx="2">
                  <c:v>1.462752368726393</c:v>
                </c:pt>
                <c:pt idx="3">
                  <c:v>1.7772473698137299</c:v>
                </c:pt>
                <c:pt idx="4">
                  <c:v>2.0927757544722505</c:v>
                </c:pt>
                <c:pt idx="5">
                  <c:v>2.409207652688806</c:v>
                </c:pt>
                <c:pt idx="6">
                  <c:v>2.4813932928697238</c:v>
                </c:pt>
                <c:pt idx="7">
                  <c:v>2.5102707374577395</c:v>
                </c:pt>
                <c:pt idx="8">
                  <c:v>2.5244799428619968</c:v>
                </c:pt>
                <c:pt idx="9">
                  <c:v>2.5337111461034376</c:v>
                </c:pt>
                <c:pt idx="10">
                  <c:v>2.5412430414982548</c:v>
                </c:pt>
                <c:pt idx="11">
                  <c:v>2.5481850098657075</c:v>
                </c:pt>
                <c:pt idx="12">
                  <c:v>2.5549124555081884</c:v>
                </c:pt>
                <c:pt idx="13">
                  <c:v>2.5615524452814098</c:v>
                </c:pt>
                <c:pt idx="14">
                  <c:v>2.5681480221391233</c:v>
                </c:pt>
                <c:pt idx="15">
                  <c:v>2.5747137997975864</c:v>
                </c:pt>
                <c:pt idx="16">
                  <c:v>2.5812547729120938</c:v>
                </c:pt>
                <c:pt idx="17">
                  <c:v>2.5877726814064568</c:v>
                </c:pt>
                <c:pt idx="18">
                  <c:v>2.5942681638125507</c:v>
                </c:pt>
                <c:pt idx="19">
                  <c:v>2.6007414858425228</c:v>
                </c:pt>
                <c:pt idx="20">
                  <c:v>2.6071927868981328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6-4C75-948E-9D79B8E770C3}"/>
            </c:ext>
          </c:extLst>
        </c:ser>
        <c:ser>
          <c:idx val="1"/>
          <c:order val="1"/>
          <c:tx>
            <c:v>Meeresoberfläche, Umw. bleibt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Tabelle1!$AS$80:$AS$100</c:f>
              <c:numCache>
                <c:formatCode>0.00</c:formatCode>
                <c:ptCount val="21"/>
                <c:pt idx="0">
                  <c:v>0.38228410424373394</c:v>
                </c:pt>
                <c:pt idx="1">
                  <c:v>0.55718309354946993</c:v>
                </c:pt>
                <c:pt idx="2">
                  <c:v>0.73596518265598942</c:v>
                </c:pt>
                <c:pt idx="3">
                  <c:v>0.91691903048266166</c:v>
                </c:pt>
                <c:pt idx="4">
                  <c:v>1.0994626991880778</c:v>
                </c:pt>
                <c:pt idx="5">
                  <c:v>1.2833963887520095</c:v>
                </c:pt>
                <c:pt idx="6">
                  <c:v>1.3944512197995746</c:v>
                </c:pt>
                <c:pt idx="7">
                  <c:v>1.4388780576272919</c:v>
                </c:pt>
                <c:pt idx="8">
                  <c:v>1.460738373633842</c:v>
                </c:pt>
                <c:pt idx="9">
                  <c:v>1.4749402247745198</c:v>
                </c:pt>
                <c:pt idx="10">
                  <c:v>1.4865277561511612</c:v>
                </c:pt>
                <c:pt idx="11">
                  <c:v>1.4972077074857042</c:v>
                </c:pt>
                <c:pt idx="12">
                  <c:v>1.5075576238587514</c:v>
                </c:pt>
                <c:pt idx="13">
                  <c:v>1.5177729927406309</c:v>
                </c:pt>
                <c:pt idx="14">
                  <c:v>1.5279200340601895</c:v>
                </c:pt>
                <c:pt idx="15">
                  <c:v>1.5380212304578251</c:v>
                </c:pt>
                <c:pt idx="16">
                  <c:v>1.5480842660186063</c:v>
                </c:pt>
                <c:pt idx="17">
                  <c:v>1.558111817548395</c:v>
                </c:pt>
                <c:pt idx="18">
                  <c:v>1.5681048674039244</c:v>
                </c:pt>
                <c:pt idx="19">
                  <c:v>1.5780638243731115</c:v>
                </c:pt>
                <c:pt idx="20">
                  <c:v>1.5879889029202046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6-4C75-948E-9D79B8E770C3}"/>
            </c:ext>
          </c:extLst>
        </c:ser>
        <c:ser>
          <c:idx val="2"/>
          <c:order val="2"/>
          <c:tx>
            <c:v>Tiefsee, Umwälzung bleibt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Tabelle1!$AT$80:$AT$100</c:f>
              <c:numCache>
                <c:formatCode>0.00</c:formatCode>
                <c:ptCount val="21"/>
                <c:pt idx="0">
                  <c:v>5.2719641775198769E-3</c:v>
                </c:pt>
                <c:pt idx="1">
                  <c:v>1.0405516466817716E-2</c:v>
                </c:pt>
                <c:pt idx="2">
                  <c:v>1.7407573885718442E-2</c:v>
                </c:pt>
                <c:pt idx="3">
                  <c:v>2.6288147624998263E-2</c:v>
                </c:pt>
                <c:pt idx="4">
                  <c:v>3.7046391508137738E-2</c:v>
                </c:pt>
                <c:pt idx="5">
                  <c:v>4.9677800202633488E-2</c:v>
                </c:pt>
                <c:pt idx="6">
                  <c:v>6.3829855327320231E-2</c:v>
                </c:pt>
                <c:pt idx="7">
                  <c:v>7.8572022485665555E-2</c:v>
                </c:pt>
                <c:pt idx="8">
                  <c:v>9.3480040330326267E-2</c:v>
                </c:pt>
                <c:pt idx="9">
                  <c:v>0.10841047700822933</c:v>
                </c:pt>
                <c:pt idx="10">
                  <c:v>0.12331491752734447</c:v>
                </c:pt>
                <c:pt idx="11">
                  <c:v>0.1381770949853281</c:v>
                </c:pt>
                <c:pt idx="12">
                  <c:v>0.15299161923731588</c:v>
                </c:pt>
                <c:pt idx="13">
                  <c:v>0.1677567798486532</c:v>
                </c:pt>
                <c:pt idx="14">
                  <c:v>0.18247211101135311</c:v>
                </c:pt>
                <c:pt idx="15">
                  <c:v>0.19713756764709814</c:v>
                </c:pt>
                <c:pt idx="16">
                  <c:v>0.21175324664712503</c:v>
                </c:pt>
                <c:pt idx="17">
                  <c:v>0.22631929255643601</c:v>
                </c:pt>
                <c:pt idx="18">
                  <c:v>0.2408358656638184</c:v>
                </c:pt>
                <c:pt idx="19">
                  <c:v>0.25530313120655246</c:v>
                </c:pt>
                <c:pt idx="20">
                  <c:v>0.26972125571916322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6-4C75-948E-9D79B8E770C3}"/>
            </c:ext>
          </c:extLst>
        </c:ser>
        <c:ser>
          <c:idx val="3"/>
          <c:order val="3"/>
          <c:tx>
            <c:v>Land, Umwälzung stoppt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Tabelle1!$AO$80:$AO$100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Tabelle1!$AZ$80:$AZ$100</c:f>
              <c:numCache>
                <c:formatCode>0.00</c:formatCode>
                <c:ptCount val="21"/>
                <c:pt idx="0">
                  <c:v>0.8391096677584271</c:v>
                </c:pt>
                <c:pt idx="1">
                  <c:v>1.1496690108071554</c:v>
                </c:pt>
                <c:pt idx="2">
                  <c:v>1.462752368726393</c:v>
                </c:pt>
                <c:pt idx="3">
                  <c:v>1.7772473698137299</c:v>
                </c:pt>
                <c:pt idx="4">
                  <c:v>2.0927757544722505</c:v>
                </c:pt>
                <c:pt idx="5">
                  <c:v>2.409207652688806</c:v>
                </c:pt>
                <c:pt idx="6">
                  <c:v>2.5082069449448632</c:v>
                </c:pt>
                <c:pt idx="7">
                  <c:v>2.5933054561918896</c:v>
                </c:pt>
                <c:pt idx="8">
                  <c:v>2.6801443458228471</c:v>
                </c:pt>
                <c:pt idx="9">
                  <c:v>2.7750206076886239</c:v>
                </c:pt>
                <c:pt idx="10">
                  <c:v>2.8817858248042549</c:v>
                </c:pt>
                <c:pt idx="11">
                  <c:v>3.0040370579594193</c:v>
                </c:pt>
                <c:pt idx="12">
                  <c:v>3.1460153059220222</c:v>
                </c:pt>
                <c:pt idx="13">
                  <c:v>3.3132066753545781</c:v>
                </c:pt>
                <c:pt idx="14">
                  <c:v>3.5129970792817149</c:v>
                </c:pt>
                <c:pt idx="15">
                  <c:v>3.7555786053096303</c:v>
                </c:pt>
                <c:pt idx="16">
                  <c:v>3.9756617903222686</c:v>
                </c:pt>
                <c:pt idx="17">
                  <c:v>4.1306788599991782</c:v>
                </c:pt>
                <c:pt idx="18">
                  <c:v>4.2398661742859831</c:v>
                </c:pt>
                <c:pt idx="19">
                  <c:v>4.3167729925222806</c:v>
                </c:pt>
                <c:pt idx="20">
                  <c:v>4.3709428265351837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6-4C75-948E-9D79B8E770C3}"/>
            </c:ext>
          </c:extLst>
        </c:ser>
        <c:ser>
          <c:idx val="4"/>
          <c:order val="4"/>
          <c:tx>
            <c:v>Meeresoberfläche, Umw. stoppt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Tabelle1!$BA$80:$BA$100</c:f>
              <c:numCache>
                <c:formatCode>0.00</c:formatCode>
                <c:ptCount val="21"/>
                <c:pt idx="0">
                  <c:v>0.38228410424373394</c:v>
                </c:pt>
                <c:pt idx="1">
                  <c:v>0.55718309354946993</c:v>
                </c:pt>
                <c:pt idx="2">
                  <c:v>0.73596518265598942</c:v>
                </c:pt>
                <c:pt idx="3">
                  <c:v>0.91691903048266166</c:v>
                </c:pt>
                <c:pt idx="4">
                  <c:v>1.0994626991880778</c:v>
                </c:pt>
                <c:pt idx="5">
                  <c:v>1.2833963887520095</c:v>
                </c:pt>
                <c:pt idx="6">
                  <c:v>1.4357029922228668</c:v>
                </c:pt>
                <c:pt idx="7">
                  <c:v>1.5666237787567532</c:v>
                </c:pt>
                <c:pt idx="8">
                  <c:v>1.7002220704966884</c:v>
                </c:pt>
                <c:pt idx="9">
                  <c:v>1.8461855502901909</c:v>
                </c:pt>
                <c:pt idx="10">
                  <c:v>2.010439730468085</c:v>
                </c:pt>
                <c:pt idx="11">
                  <c:v>2.1985185507067988</c:v>
                </c:pt>
                <c:pt idx="12">
                  <c:v>2.4169466244954192</c:v>
                </c:pt>
                <c:pt idx="13">
                  <c:v>2.6741641159301204</c:v>
                </c:pt>
                <c:pt idx="14">
                  <c:v>2.9815339681257149</c:v>
                </c:pt>
                <c:pt idx="15">
                  <c:v>3.3547363158609698</c:v>
                </c:pt>
                <c:pt idx="16">
                  <c:v>3.6933258312650286</c:v>
                </c:pt>
                <c:pt idx="17">
                  <c:v>3.9318136307679667</c:v>
                </c:pt>
                <c:pt idx="18">
                  <c:v>4.0997941142861283</c:v>
                </c:pt>
                <c:pt idx="19">
                  <c:v>4.2181122961881243</c:v>
                </c:pt>
                <c:pt idx="20">
                  <c:v>4.3014505023618206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6-4C75-948E-9D79B8E770C3}"/>
            </c:ext>
          </c:extLst>
        </c:ser>
        <c:ser>
          <c:idx val="5"/>
          <c:order val="5"/>
          <c:tx>
            <c:v>Tiefsee, Umwälzung stoppt</c:v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Tabelle1!$BB$80:$BB$100</c:f>
              <c:numCache>
                <c:formatCode>0.00</c:formatCode>
                <c:ptCount val="21"/>
                <c:pt idx="0">
                  <c:v>5.2719641775198769E-3</c:v>
                </c:pt>
                <c:pt idx="1">
                  <c:v>1.0405516466817716E-2</c:v>
                </c:pt>
                <c:pt idx="2">
                  <c:v>1.7407573885718442E-2</c:v>
                </c:pt>
                <c:pt idx="3">
                  <c:v>2.6288147624998263E-2</c:v>
                </c:pt>
                <c:pt idx="4">
                  <c:v>3.7046391508137738E-2</c:v>
                </c:pt>
                <c:pt idx="5">
                  <c:v>4.9677800202633488E-2</c:v>
                </c:pt>
                <c:pt idx="6">
                  <c:v>6.3165514785508858E-2</c:v>
                </c:pt>
                <c:pt idx="7">
                  <c:v>7.6266846579104694E-2</c:v>
                </c:pt>
                <c:pt idx="8">
                  <c:v>8.8675536515630107E-2</c:v>
                </c:pt>
                <c:pt idx="9">
                  <c:v>0.10021323822531762</c:v>
                </c:pt>
                <c:pt idx="10">
                  <c:v>0.1107184442743661</c:v>
                </c:pt>
                <c:pt idx="11">
                  <c:v>0.12000741853925104</c:v>
                </c:pt>
                <c:pt idx="12">
                  <c:v>0.12785263633102173</c:v>
                </c:pt>
                <c:pt idx="13">
                  <c:v>0.1339623141743474</c:v>
                </c:pt>
                <c:pt idx="14">
                  <c:v>0.13795409044453671</c:v>
                </c:pt>
                <c:pt idx="15">
                  <c:v>0.13931731488815621</c:v>
                </c:pt>
                <c:pt idx="16">
                  <c:v>0.13931731488815621</c:v>
                </c:pt>
                <c:pt idx="17">
                  <c:v>0.13931731488815621</c:v>
                </c:pt>
                <c:pt idx="18">
                  <c:v>0.13931731488815621</c:v>
                </c:pt>
                <c:pt idx="19">
                  <c:v>0.13931731488815621</c:v>
                </c:pt>
                <c:pt idx="20">
                  <c:v>0.13931731488815621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46-4C75-948E-9D79B8E77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08464"/>
        <c:axId val="308400384"/>
      </c:lineChart>
      <c:catAx>
        <c:axId val="31090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8400384"/>
        <c:crosses val="autoZero"/>
        <c:auto val="1"/>
        <c:lblAlgn val="ctr"/>
        <c:lblOffset val="100"/>
        <c:noMultiLvlLbl val="0"/>
      </c:catAx>
      <c:valAx>
        <c:axId val="3084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09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191341829546266"/>
          <c:y val="0.18572349228064608"/>
          <c:w val="0.36426145929675635"/>
          <c:h val="0.56789970174826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8 + 9, Start 1970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992825896762905"/>
          <c:y val="0.20875000000000005"/>
          <c:w val="0.54225228858303132"/>
          <c:h val="0.58078236197111921"/>
        </c:manualLayout>
      </c:layout>
      <c:lineChart>
        <c:grouping val="standard"/>
        <c:varyColors val="0"/>
        <c:ser>
          <c:idx val="0"/>
          <c:order val="0"/>
          <c:tx>
            <c:v>Land, Umw. bleibt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Tabelle1!$BI$80:$BI$100</c:f>
              <c:numCache>
                <c:formatCode>0.00</c:formatCode>
                <c:ptCount val="21"/>
                <c:pt idx="0">
                  <c:v>0.92075891912146957</c:v>
                </c:pt>
                <c:pt idx="1">
                  <c:v>1.1883099369216845</c:v>
                </c:pt>
                <c:pt idx="2">
                  <c:v>1.4527915485292335</c:v>
                </c:pt>
                <c:pt idx="3">
                  <c:v>1.7163345200769071</c:v>
                </c:pt>
                <c:pt idx="4">
                  <c:v>1.9798139472558784</c:v>
                </c:pt>
                <c:pt idx="5">
                  <c:v>2.2435888815421219</c:v>
                </c:pt>
                <c:pt idx="6">
                  <c:v>2.2884118292882478</c:v>
                </c:pt>
                <c:pt idx="7">
                  <c:v>2.3105756216303912</c:v>
                </c:pt>
                <c:pt idx="8">
                  <c:v>2.3234203038888346</c:v>
                </c:pt>
                <c:pt idx="9">
                  <c:v>2.3324282725668537</c:v>
                </c:pt>
                <c:pt idx="10">
                  <c:v>2.33985265113055</c:v>
                </c:pt>
                <c:pt idx="11">
                  <c:v>2.3466194224857224</c:v>
                </c:pt>
                <c:pt idx="12">
                  <c:v>2.353109152012415</c:v>
                </c:pt>
                <c:pt idx="13">
                  <c:v>2.3594782537807149</c:v>
                </c:pt>
                <c:pt idx="14">
                  <c:v>2.3657910219440588</c:v>
                </c:pt>
                <c:pt idx="15">
                  <c:v>2.3720738919343822</c:v>
                </c:pt>
                <c:pt idx="16">
                  <c:v>2.3783377402896466</c:v>
                </c:pt>
                <c:pt idx="17">
                  <c:v>2.3845870492568171</c:v>
                </c:pt>
                <c:pt idx="18">
                  <c:v>2.3908236731863619</c:v>
                </c:pt>
                <c:pt idx="19">
                  <c:v>2.3970483864146797</c:v>
                </c:pt>
                <c:pt idx="20">
                  <c:v>2.4032615194003473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1-4304-B358-91985C17F45E}"/>
            </c:ext>
          </c:extLst>
        </c:ser>
        <c:ser>
          <c:idx val="1"/>
          <c:order val="1"/>
          <c:tx>
            <c:v>Meer, Umw. bleibt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Tabelle1!$BJ$80:$BJ$100</c:f>
              <c:numCache>
                <c:formatCode>0.00</c:formatCode>
                <c:ptCount val="21"/>
                <c:pt idx="0">
                  <c:v>0.50789833710995325</c:v>
                </c:pt>
                <c:pt idx="1">
                  <c:v>0.61663067218720713</c:v>
                </c:pt>
                <c:pt idx="2">
                  <c:v>0.72064084389112826</c:v>
                </c:pt>
                <c:pt idx="3">
                  <c:v>0.82320695396447252</c:v>
                </c:pt>
                <c:pt idx="4">
                  <c:v>0.92567530347058224</c:v>
                </c:pt>
                <c:pt idx="5">
                  <c:v>1.0285982792955728</c:v>
                </c:pt>
                <c:pt idx="6">
                  <c:v>1.0975566604434586</c:v>
                </c:pt>
                <c:pt idx="7">
                  <c:v>1.1316548025082944</c:v>
                </c:pt>
                <c:pt idx="8">
                  <c:v>1.1514158521366684</c:v>
                </c:pt>
                <c:pt idx="9">
                  <c:v>1.1652742654874675</c:v>
                </c:pt>
                <c:pt idx="10">
                  <c:v>1.1766963863546924</c:v>
                </c:pt>
                <c:pt idx="11">
                  <c:v>1.1871068038241881</c:v>
                </c:pt>
                <c:pt idx="12">
                  <c:v>1.1970910030960233</c:v>
                </c:pt>
                <c:pt idx="13">
                  <c:v>1.2068896212011</c:v>
                </c:pt>
                <c:pt idx="14">
                  <c:v>1.2166015722216292</c:v>
                </c:pt>
                <c:pt idx="15">
                  <c:v>1.2262675260528957</c:v>
                </c:pt>
                <c:pt idx="16">
                  <c:v>1.235904215830226</c:v>
                </c:pt>
                <c:pt idx="17">
                  <c:v>1.2455185373181803</c:v>
                </c:pt>
                <c:pt idx="18">
                  <c:v>1.2551133433636337</c:v>
                </c:pt>
                <c:pt idx="19">
                  <c:v>1.264689825253354</c:v>
                </c:pt>
                <c:pt idx="20">
                  <c:v>1.2742484913851497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1-4304-B358-91985C17F45E}"/>
            </c:ext>
          </c:extLst>
        </c:ser>
        <c:ser>
          <c:idx val="2"/>
          <c:order val="2"/>
          <c:tx>
            <c:v>Tiefsee, Umw. bleibt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Tabelle1!$BK$80:$BK$100</c:f>
              <c:numCache>
                <c:formatCode>0.00</c:formatCode>
                <c:ptCount val="21"/>
                <c:pt idx="0">
                  <c:v>9.8571776124077703E-3</c:v>
                </c:pt>
                <c:pt idx="1">
                  <c:v>1.5920376200326044E-2</c:v>
                </c:pt>
                <c:pt idx="2">
                  <c:v>2.306545117561655E-2</c:v>
                </c:pt>
                <c:pt idx="3">
                  <c:v>3.1251578096997357E-2</c:v>
                </c:pt>
                <c:pt idx="4">
                  <c:v>4.0460890323673157E-2</c:v>
                </c:pt>
                <c:pt idx="5">
                  <c:v>5.068495821432379E-2</c:v>
                </c:pt>
                <c:pt idx="6">
                  <c:v>6.1759187548302154E-2</c:v>
                </c:pt>
                <c:pt idx="7">
                  <c:v>7.3225924407888901E-2</c:v>
                </c:pt>
                <c:pt idx="8">
                  <c:v>8.4841344703174185E-2</c:v>
                </c:pt>
                <c:pt idx="9">
                  <c:v>9.6505266632320078E-2</c:v>
                </c:pt>
                <c:pt idx="10">
                  <c:v>0.10817654129820181</c:v>
                </c:pt>
                <c:pt idx="11">
                  <c:v>0.11983828062782663</c:v>
                </c:pt>
                <c:pt idx="12">
                  <c:v>0.1314835670237211</c:v>
                </c:pt>
                <c:pt idx="13">
                  <c:v>0.14310958043201297</c:v>
                </c:pt>
                <c:pt idx="14">
                  <c:v>0.15471518473240603</c:v>
                </c:pt>
                <c:pt idx="15">
                  <c:v>0.16629993581231217</c:v>
                </c:pt>
                <c:pt idx="16">
                  <c:v>0.17786367391325017</c:v>
                </c:pt>
                <c:pt idx="17">
                  <c:v>0.18940635609673862</c:v>
                </c:pt>
                <c:pt idx="18">
                  <c:v>0.20092798739255838</c:v>
                </c:pt>
                <c:pt idx="19">
                  <c:v>0.21242859250269758</c:v>
                </c:pt>
                <c:pt idx="20">
                  <c:v>0.2239082041725432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1-4304-B358-91985C17F45E}"/>
            </c:ext>
          </c:extLst>
        </c:ser>
        <c:ser>
          <c:idx val="3"/>
          <c:order val="3"/>
          <c:tx>
            <c:v>Land, Umw. stoppt</c:v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Tabelle1!$BQ$80:$BQ$100</c:f>
              <c:numCache>
                <c:formatCode>0.00</c:formatCode>
                <c:ptCount val="21"/>
                <c:pt idx="0">
                  <c:v>0.92075891912146957</c:v>
                </c:pt>
                <c:pt idx="1">
                  <c:v>1.1883099369216845</c:v>
                </c:pt>
                <c:pt idx="2">
                  <c:v>1.4527915485292335</c:v>
                </c:pt>
                <c:pt idx="3">
                  <c:v>1.7163345200769071</c:v>
                </c:pt>
                <c:pt idx="4">
                  <c:v>1.9798139472558784</c:v>
                </c:pt>
                <c:pt idx="5">
                  <c:v>2.2435888815421219</c:v>
                </c:pt>
                <c:pt idx="6">
                  <c:v>2.3803651818119702</c:v>
                </c:pt>
                <c:pt idx="7">
                  <c:v>2.5211916488871413</c:v>
                </c:pt>
                <c:pt idx="8">
                  <c:v>2.67032753595893</c:v>
                </c:pt>
                <c:pt idx="9">
                  <c:v>2.8311031998033993</c:v>
                </c:pt>
                <c:pt idx="10">
                  <c:v>3.0071270275959336</c:v>
                </c:pt>
                <c:pt idx="11">
                  <c:v>3.2029633344874755</c:v>
                </c:pt>
                <c:pt idx="12">
                  <c:v>3.4247714167309717</c:v>
                </c:pt>
                <c:pt idx="13">
                  <c:v>3.6811489377831457</c:v>
                </c:pt>
                <c:pt idx="14">
                  <c:v>3.9844048559424396</c:v>
                </c:pt>
                <c:pt idx="15">
                  <c:v>4.3525879714484885</c:v>
                </c:pt>
                <c:pt idx="16">
                  <c:v>4.65988697840816</c:v>
                </c:pt>
                <c:pt idx="17">
                  <c:v>4.9232108755971655</c:v>
                </c:pt>
                <c:pt idx="18">
                  <c:v>5.1488525902152213</c:v>
                </c:pt>
                <c:pt idx="19">
                  <c:v>5.3422045188448948</c:v>
                </c:pt>
                <c:pt idx="20">
                  <c:v>5.5078873952053051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1-4304-B358-91985C17F45E}"/>
            </c:ext>
          </c:extLst>
        </c:ser>
        <c:ser>
          <c:idx val="4"/>
          <c:order val="4"/>
          <c:tx>
            <c:v>Meer, Umw. stoppt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Tabelle1!$BR$80:$BR$100</c:f>
              <c:numCache>
                <c:formatCode>0.00</c:formatCode>
                <c:ptCount val="21"/>
                <c:pt idx="0">
                  <c:v>0.50789833710995325</c:v>
                </c:pt>
                <c:pt idx="1">
                  <c:v>0.61663067218720713</c:v>
                </c:pt>
                <c:pt idx="2">
                  <c:v>0.72064084389112826</c:v>
                </c:pt>
                <c:pt idx="3">
                  <c:v>0.82320695396447252</c:v>
                </c:pt>
                <c:pt idx="4">
                  <c:v>0.92567530347058224</c:v>
                </c:pt>
                <c:pt idx="5">
                  <c:v>1.0285982792955728</c:v>
                </c:pt>
                <c:pt idx="6">
                  <c:v>1.1313310489414923</c:v>
                </c:pt>
                <c:pt idx="7">
                  <c:v>1.2402948444417554</c:v>
                </c:pt>
                <c:pt idx="8">
                  <c:v>1.362042363013739</c:v>
                </c:pt>
                <c:pt idx="9">
                  <c:v>1.5016972304667686</c:v>
                </c:pt>
                <c:pt idx="10">
                  <c:v>1.6648108116860518</c:v>
                </c:pt>
                <c:pt idx="11">
                  <c:v>1.8584051299807309</c:v>
                </c:pt>
                <c:pt idx="12">
                  <c:v>2.0919560257399556</c:v>
                </c:pt>
                <c:pt idx="13">
                  <c:v>2.3786906735125304</c:v>
                </c:pt>
                <c:pt idx="14">
                  <c:v>2.7375459322191373</c:v>
                </c:pt>
                <c:pt idx="15">
                  <c:v>3.1962891868438281</c:v>
                </c:pt>
                <c:pt idx="16">
                  <c:v>3.6690568898587075</c:v>
                </c:pt>
                <c:pt idx="17">
                  <c:v>4.0741705778417927</c:v>
                </c:pt>
                <c:pt idx="18">
                  <c:v>4.4213116772541863</c:v>
                </c:pt>
                <c:pt idx="19">
                  <c:v>4.7187761828383001</c:v>
                </c:pt>
                <c:pt idx="20">
                  <c:v>4.9736729157004698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11-4304-B358-91985C17F45E}"/>
            </c:ext>
          </c:extLst>
        </c:ser>
        <c:ser>
          <c:idx val="5"/>
          <c:order val="5"/>
          <c:tx>
            <c:v>Tiefsee, Umw. stoppt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Tabelle1!$BN$80:$BN$100</c:f>
              <c:numCache>
                <c:formatCode>General</c:formatCode>
                <c:ptCount val="21"/>
                <c:pt idx="0">
                  <c:v>2000</c:v>
                </c:pt>
                <c:pt idx="5">
                  <c:v>2050</c:v>
                </c:pt>
                <c:pt idx="10">
                  <c:v>2100</c:v>
                </c:pt>
                <c:pt idx="15">
                  <c:v>2150</c:v>
                </c:pt>
                <c:pt idx="20">
                  <c:v>2200</c:v>
                </c:pt>
              </c:numCache>
            </c:numRef>
          </c:cat>
          <c:val>
            <c:numRef>
              <c:f>Tabelle1!$BS$80:$BS$100</c:f>
              <c:numCache>
                <c:formatCode>0.00</c:formatCode>
                <c:ptCount val="21"/>
                <c:pt idx="0">
                  <c:v>9.8571776124077703E-3</c:v>
                </c:pt>
                <c:pt idx="1">
                  <c:v>1.5920376200326044E-2</c:v>
                </c:pt>
                <c:pt idx="2">
                  <c:v>2.306545117561655E-2</c:v>
                </c:pt>
                <c:pt idx="3">
                  <c:v>3.1251578096997357E-2</c:v>
                </c:pt>
                <c:pt idx="4">
                  <c:v>4.0460890323673157E-2</c:v>
                </c:pt>
                <c:pt idx="5">
                  <c:v>5.068495821432379E-2</c:v>
                </c:pt>
                <c:pt idx="6">
                  <c:v>6.1245778773502811E-2</c:v>
                </c:pt>
                <c:pt idx="7">
                  <c:v>7.1483418418313543E-2</c:v>
                </c:pt>
                <c:pt idx="8">
                  <c:v>8.1281980545553786E-2</c:v>
                </c:pt>
                <c:pt idx="9">
                  <c:v>9.0533652229495915E-2</c:v>
                </c:pt>
                <c:pt idx="10">
                  <c:v>9.9112842117378822E-2</c:v>
                </c:pt>
                <c:pt idx="11">
                  <c:v>0.10685901572179871</c:v>
                </c:pt>
                <c:pt idx="12">
                  <c:v>0.11355822578643968</c:v>
                </c:pt>
                <c:pt idx="13">
                  <c:v>0.11891764779859275</c:v>
                </c:pt>
                <c:pt idx="14">
                  <c:v>0.1225270680534717</c:v>
                </c:pt>
                <c:pt idx="15">
                  <c:v>0.12379812890329721</c:v>
                </c:pt>
                <c:pt idx="16">
                  <c:v>0.12379812890329721</c:v>
                </c:pt>
                <c:pt idx="17">
                  <c:v>0.12379812890329721</c:v>
                </c:pt>
                <c:pt idx="18">
                  <c:v>0.12379812890329721</c:v>
                </c:pt>
                <c:pt idx="19">
                  <c:v>0.12379812890329721</c:v>
                </c:pt>
                <c:pt idx="20">
                  <c:v>0.12379812890329721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11-4304-B358-91985C17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3028143"/>
        <c:axId val="1654137119"/>
      </c:lineChart>
      <c:catAx>
        <c:axId val="1573028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4137119"/>
        <c:crosses val="autoZero"/>
        <c:auto val="1"/>
        <c:lblAlgn val="ctr"/>
        <c:lblOffset val="100"/>
        <c:noMultiLvlLbl val="0"/>
      </c:catAx>
      <c:valAx>
        <c:axId val="165413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Temperaturanstieg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302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01936251536366"/>
          <c:y val="0.13003961840211334"/>
          <c:w val="0.30925108665389894"/>
          <c:h val="0.56641027711519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2, 100 m Oberschicht, Start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984656029997779"/>
          <c:y val="0.16247307654391765"/>
          <c:w val="0.6034868462987425"/>
          <c:h val="0.62884390197588436"/>
        </c:manualLayout>
      </c:layout>
      <c:lineChart>
        <c:grouping val="standard"/>
        <c:varyColors val="0"/>
        <c:ser>
          <c:idx val="0"/>
          <c:order val="0"/>
          <c:tx>
            <c:v>Land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Tabelle1!$J$80:$J$90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Tabelle1!$L$80:$L$90</c:f>
              <c:numCache>
                <c:formatCode>0.00</c:formatCode>
                <c:ptCount val="11"/>
                <c:pt idx="0">
                  <c:v>0.99340543773754708</c:v>
                </c:pt>
                <c:pt idx="1">
                  <c:v>1.2183340989505167</c:v>
                </c:pt>
                <c:pt idx="2">
                  <c:v>1.4455838126565284</c:v>
                </c:pt>
                <c:pt idx="3">
                  <c:v>1.6744225215256752</c:v>
                </c:pt>
                <c:pt idx="4">
                  <c:v>1.9044292186861234</c:v>
                </c:pt>
                <c:pt idx="5">
                  <c:v>2.1353613906559321</c:v>
                </c:pt>
                <c:pt idx="6">
                  <c:v>2.2188631989859888</c:v>
                </c:pt>
                <c:pt idx="7">
                  <c:v>2.2634696063836479</c:v>
                </c:pt>
                <c:pt idx="8">
                  <c:v>2.2916519890042877</c:v>
                </c:pt>
                <c:pt idx="9">
                  <c:v>2.3104004174771728</c:v>
                </c:pt>
                <c:pt idx="10">
                  <c:v>2.3237260365016423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3-426C-B47E-AAD0284FC76D}"/>
            </c:ext>
          </c:extLst>
        </c:ser>
        <c:ser>
          <c:idx val="1"/>
          <c:order val="1"/>
          <c:tx>
            <c:v>Meeresoberfläche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Tabelle1!$J$80:$J$90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Tabelle1!$M$80:$M$90</c:f>
              <c:numCache>
                <c:formatCode>0.00</c:formatCode>
                <c:ptCount val="11"/>
                <c:pt idx="0">
                  <c:v>0.4593083657500725</c:v>
                </c:pt>
                <c:pt idx="1">
                  <c:v>0.59155092146233346</c:v>
                </c:pt>
                <c:pt idx="2">
                  <c:v>0.72736432716388977</c:v>
                </c:pt>
                <c:pt idx="3">
                  <c:v>0.86562234080873135</c:v>
                </c:pt>
                <c:pt idx="4">
                  <c:v>1.0056772595171133</c:v>
                </c:pt>
                <c:pt idx="5">
                  <c:v>1.1471559856245117</c:v>
                </c:pt>
                <c:pt idx="6">
                  <c:v>1.2597895369015213</c:v>
                </c:pt>
                <c:pt idx="7">
                  <c:v>1.3284147790517662</c:v>
                </c:pt>
                <c:pt idx="8">
                  <c:v>1.3717722907758272</c:v>
                </c:pt>
                <c:pt idx="9">
                  <c:v>1.4006160268879582</c:v>
                </c:pt>
                <c:pt idx="10">
                  <c:v>1.4211169792332965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3-426C-B47E-AAD0284FC76D}"/>
            </c:ext>
          </c:extLst>
        </c:ser>
        <c:ser>
          <c:idx val="2"/>
          <c:order val="2"/>
          <c:tx>
            <c:v>Tiefsee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Tabelle1!$J$80:$J$90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Tabelle1!$N$80:$N$90</c:f>
              <c:numCache>
                <c:formatCode>0.00</c:formatCode>
                <c:ptCount val="11"/>
                <c:pt idx="0">
                  <c:v>9.8408587130942478E-3</c:v>
                </c:pt>
                <c:pt idx="1">
                  <c:v>1.5382186503664252E-2</c:v>
                </c:pt>
                <c:pt idx="2">
                  <c:v>2.2290788333086786E-2</c:v>
                </c:pt>
                <c:pt idx="3">
                  <c:v>3.0582928507632192E-2</c:v>
                </c:pt>
                <c:pt idx="4">
                  <c:v>4.0265772130038721E-2</c:v>
                </c:pt>
                <c:pt idx="5">
                  <c:v>5.1341270755122535E-2</c:v>
                </c:pt>
                <c:pt idx="6">
                  <c:v>6.3683556057705301E-2</c:v>
                </c:pt>
                <c:pt idx="7">
                  <c:v>7.6811929588675984E-2</c:v>
                </c:pt>
                <c:pt idx="8">
                  <c:v>9.0369501266517119E-2</c:v>
                </c:pt>
                <c:pt idx="9">
                  <c:v>0.10415155612900712</c:v>
                </c:pt>
                <c:pt idx="10">
                  <c:v>0.11804070154539151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3-426C-B47E-AAD0284FC76D}"/>
            </c:ext>
          </c:extLst>
        </c:ser>
        <c:ser>
          <c:idx val="3"/>
          <c:order val="3"/>
          <c:tx>
            <c:v>Diff. Land - Meer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Tabelle1!$J$80:$J$90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Tabelle1!$O$80:$O$90</c:f>
              <c:numCache>
                <c:formatCode>0.00</c:formatCode>
                <c:ptCount val="11"/>
                <c:pt idx="0">
                  <c:v>0.53409707198747458</c:v>
                </c:pt>
                <c:pt idx="1">
                  <c:v>0.62678317748818324</c:v>
                </c:pt>
                <c:pt idx="2">
                  <c:v>0.71821948549263859</c:v>
                </c:pt>
                <c:pt idx="3">
                  <c:v>0.80880018071694382</c:v>
                </c:pt>
                <c:pt idx="4">
                  <c:v>0.89875195916901007</c:v>
                </c:pt>
                <c:pt idx="5">
                  <c:v>0.9882054050314204</c:v>
                </c:pt>
                <c:pt idx="6">
                  <c:v>0.95907366208446754</c:v>
                </c:pt>
                <c:pt idx="7">
                  <c:v>0.93505482733188172</c:v>
                </c:pt>
                <c:pt idx="8">
                  <c:v>0.9198796982284605</c:v>
                </c:pt>
                <c:pt idx="9">
                  <c:v>0.90978439058921468</c:v>
                </c:pt>
                <c:pt idx="10">
                  <c:v>0.90260905726834584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13-426C-B47E-AAD0284FC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930560"/>
        <c:axId val="474807712"/>
      </c:lineChart>
      <c:catAx>
        <c:axId val="58593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807712"/>
        <c:crosses val="autoZero"/>
        <c:auto val="1"/>
        <c:lblAlgn val="ctr"/>
        <c:lblOffset val="100"/>
        <c:noMultiLvlLbl val="0"/>
      </c:catAx>
      <c:valAx>
        <c:axId val="4748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</a:t>
                </a:r>
                <a:r>
                  <a:rPr lang="de-DE" baseline="0"/>
                  <a:t> °c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8.3742337356335732E-3"/>
              <c:y val="0.19165535648092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59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055555555555551"/>
          <c:y val="0.30613371245261012"/>
          <c:w val="0.26666666666666666"/>
          <c:h val="0.47627369495479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3,</a:t>
            </a:r>
            <a:r>
              <a:rPr lang="de-DE" baseline="0"/>
              <a:t> 25 m Oberschicht, Start 1950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381714785651795"/>
          <c:y val="0.17171296296296296"/>
          <c:w val="0.5895161854768153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Land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Tabelle1!$R$80:$R$90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Tabelle1!$T$80:$T$90</c:f>
              <c:numCache>
                <c:formatCode>0.00</c:formatCode>
                <c:ptCount val="11"/>
                <c:pt idx="0">
                  <c:v>1.0190669247473245</c:v>
                </c:pt>
                <c:pt idx="1">
                  <c:v>1.2304459959986049</c:v>
                </c:pt>
                <c:pt idx="2">
                  <c:v>1.4424098542219073</c:v>
                </c:pt>
                <c:pt idx="3">
                  <c:v>1.6549562073611779</c:v>
                </c:pt>
                <c:pt idx="4">
                  <c:v>1.8680831692192124</c:v>
                </c:pt>
                <c:pt idx="5">
                  <c:v>2.0817889065357691</c:v>
                </c:pt>
                <c:pt idx="6">
                  <c:v>2.128074026081455</c:v>
                </c:pt>
                <c:pt idx="7">
                  <c:v>2.1375004413968748</c:v>
                </c:pt>
                <c:pt idx="8">
                  <c:v>2.1437780111951428</c:v>
                </c:pt>
                <c:pt idx="9">
                  <c:v>2.1496680655400984</c:v>
                </c:pt>
                <c:pt idx="10">
                  <c:v>2.1554962255256354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7-43DA-8422-CDD89581D743}"/>
            </c:ext>
          </c:extLst>
        </c:ser>
        <c:ser>
          <c:idx val="1"/>
          <c:order val="1"/>
          <c:tx>
            <c:v>Meeresoberfläche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Tabelle1!$R$80:$R$90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Tabelle1!$U$80:$U$90</c:f>
              <c:numCache>
                <c:formatCode>0.00</c:formatCode>
                <c:ptCount val="11"/>
                <c:pt idx="0">
                  <c:v>0.49878757653434552</c:v>
                </c:pt>
                <c:pt idx="1">
                  <c:v>0.61018460922862328</c:v>
                </c:pt>
                <c:pt idx="2">
                  <c:v>0.72248131418754957</c:v>
                </c:pt>
                <c:pt idx="3">
                  <c:v>0.83567416517104309</c:v>
                </c:pt>
                <c:pt idx="4">
                  <c:v>0.94976026033725003</c:v>
                </c:pt>
                <c:pt idx="5">
                  <c:v>1.0647367792857989</c:v>
                </c:pt>
                <c:pt idx="6">
                  <c:v>1.120113886279162</c:v>
                </c:pt>
                <c:pt idx="7">
                  <c:v>1.1346160636874993</c:v>
                </c:pt>
                <c:pt idx="8">
                  <c:v>1.1442738633771428</c:v>
                </c:pt>
                <c:pt idx="9">
                  <c:v>1.1533354854463054</c:v>
                </c:pt>
                <c:pt idx="10">
                  <c:v>1.1623018854240543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7-43DA-8422-CDD89581D743}"/>
            </c:ext>
          </c:extLst>
        </c:ser>
        <c:ser>
          <c:idx val="2"/>
          <c:order val="2"/>
          <c:tx>
            <c:v>Tiefsee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Tabelle1!$R$80:$R$90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Tabelle1!$V$80:$V$90</c:f>
              <c:numCache>
                <c:formatCode>0.00</c:formatCode>
                <c:ptCount val="11"/>
                <c:pt idx="0">
                  <c:v>1.3483545364356387E-2</c:v>
                </c:pt>
                <c:pt idx="1">
                  <c:v>1.9851518934375444E-2</c:v>
                </c:pt>
                <c:pt idx="2">
                  <c:v>2.7448863335544891E-2</c:v>
                </c:pt>
                <c:pt idx="3">
                  <c:v>3.6271713593679693E-2</c:v>
                </c:pt>
                <c:pt idx="4">
                  <c:v>4.6316213864527597E-2</c:v>
                </c:pt>
                <c:pt idx="5">
                  <c:v>5.7578520079402687E-2</c:v>
                </c:pt>
                <c:pt idx="6">
                  <c:v>6.9755883064025234E-2</c:v>
                </c:pt>
                <c:pt idx="7">
                  <c:v>8.2096129461467035E-2</c:v>
                </c:pt>
                <c:pt idx="8">
                  <c:v>9.4421267620058327E-2</c:v>
                </c:pt>
                <c:pt idx="9">
                  <c:v>0.10671041970624638</c:v>
                </c:pt>
                <c:pt idx="10">
                  <c:v>0.11896123178518193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7-43DA-8422-CDD89581D743}"/>
            </c:ext>
          </c:extLst>
        </c:ser>
        <c:ser>
          <c:idx val="3"/>
          <c:order val="3"/>
          <c:tx>
            <c:v>Diff. Land - Meer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Tabelle1!$R$80:$R$90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Tabelle1!$W$80:$W$90</c:f>
              <c:numCache>
                <c:formatCode>0.00</c:formatCode>
                <c:ptCount val="11"/>
                <c:pt idx="0">
                  <c:v>0.52027934821297905</c:v>
                </c:pt>
                <c:pt idx="1">
                  <c:v>0.62026138676998166</c:v>
                </c:pt>
                <c:pt idx="2">
                  <c:v>0.71992854003435769</c:v>
                </c:pt>
                <c:pt idx="3">
                  <c:v>0.81928204219013478</c:v>
                </c:pt>
                <c:pt idx="4">
                  <c:v>0.91832290888196233</c:v>
                </c:pt>
                <c:pt idx="5">
                  <c:v>1.0170521272499702</c:v>
                </c:pt>
                <c:pt idx="6">
                  <c:v>1.007960139802293</c:v>
                </c:pt>
                <c:pt idx="7">
                  <c:v>1.0028843777093754</c:v>
                </c:pt>
                <c:pt idx="8">
                  <c:v>0.99950414781800001</c:v>
                </c:pt>
                <c:pt idx="9">
                  <c:v>0.996332580093793</c:v>
                </c:pt>
                <c:pt idx="10">
                  <c:v>0.99319434010158103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97-43DA-8422-CDD89581D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897936"/>
        <c:axId val="591674544"/>
      </c:lineChart>
      <c:catAx>
        <c:axId val="64289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674544"/>
        <c:crosses val="autoZero"/>
        <c:auto val="1"/>
        <c:lblAlgn val="ctr"/>
        <c:lblOffset val="100"/>
        <c:noMultiLvlLbl val="0"/>
      </c:catAx>
      <c:valAx>
        <c:axId val="59167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289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611111111111116"/>
          <c:y val="0.30150408282298047"/>
          <c:w val="0.25"/>
          <c:h val="0.43923665791776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4, doppelte</a:t>
            </a:r>
            <a:r>
              <a:rPr lang="de-DE" baseline="0"/>
              <a:t> Umwällzrate</a:t>
            </a:r>
            <a:r>
              <a:rPr lang="de-DE"/>
              <a:t>, Start 1950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03937007874015"/>
          <c:y val="0.17171296296296296"/>
          <c:w val="0.5811828521434820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Land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Tabelle1!$Z$80:$Z$90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Tabelle1!$AB$80:$AB$90</c:f>
              <c:numCache>
                <c:formatCode>0.00</c:formatCode>
                <c:ptCount val="11"/>
                <c:pt idx="0">
                  <c:v>1.0167408170421792</c:v>
                </c:pt>
                <c:pt idx="1">
                  <c:v>1.2292096526868095</c:v>
                </c:pt>
                <c:pt idx="2">
                  <c:v>1.4428176474011736</c:v>
                </c:pt>
                <c:pt idx="3">
                  <c:v>1.6575573142464144</c:v>
                </c:pt>
                <c:pt idx="4">
                  <c:v>1.8734216177839937</c:v>
                </c:pt>
                <c:pt idx="5">
                  <c:v>2.0904036142493663</c:v>
                </c:pt>
                <c:pt idx="6">
                  <c:v>2.1414880339503073</c:v>
                </c:pt>
                <c:pt idx="7">
                  <c:v>2.1564156186963452</c:v>
                </c:pt>
                <c:pt idx="8">
                  <c:v>2.1682001588843534</c:v>
                </c:pt>
                <c:pt idx="9">
                  <c:v>2.1795486138987741</c:v>
                </c:pt>
                <c:pt idx="10">
                  <c:v>2.1907837839358271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6-4E41-812A-B1B17C99784E}"/>
            </c:ext>
          </c:extLst>
        </c:ser>
        <c:ser>
          <c:idx val="1"/>
          <c:order val="1"/>
          <c:tx>
            <c:v>Meeresoberfläche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Tabelle1!$Z$80:$Z$90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Tabelle1!$AC$80:$AC$90</c:f>
              <c:numCache>
                <c:formatCode>0.00</c:formatCode>
                <c:ptCount val="11"/>
                <c:pt idx="0">
                  <c:v>0.49520894929566051</c:v>
                </c:pt>
                <c:pt idx="1">
                  <c:v>0.60828254259509174</c:v>
                </c:pt>
                <c:pt idx="2">
                  <c:v>0.72310868830949793</c:v>
                </c:pt>
                <c:pt idx="3">
                  <c:v>0.83967586807140726</c:v>
                </c:pt>
                <c:pt idx="4">
                  <c:v>0.95797325812922152</c:v>
                </c:pt>
                <c:pt idx="5">
                  <c:v>1.0779901757682557</c:v>
                </c:pt>
                <c:pt idx="6">
                  <c:v>1.1407508214620112</c:v>
                </c:pt>
                <c:pt idx="7">
                  <c:v>1.163716336455916</c:v>
                </c:pt>
                <c:pt idx="8">
                  <c:v>1.1818463982836205</c:v>
                </c:pt>
                <c:pt idx="9">
                  <c:v>1.1993055598442677</c:v>
                </c:pt>
                <c:pt idx="10">
                  <c:v>1.2165904368243496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6-4E41-812A-B1B17C99784E}"/>
            </c:ext>
          </c:extLst>
        </c:ser>
        <c:ser>
          <c:idx val="2"/>
          <c:order val="2"/>
          <c:tx>
            <c:v>Tiefsee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Tabelle1!$Z$80:$Z$90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Tabelle1!$AD$80:$AD$90</c:f>
              <c:numCache>
                <c:formatCode>0.00</c:formatCode>
                <c:ptCount val="11"/>
                <c:pt idx="0">
                  <c:v>2.6324075687301787E-2</c:v>
                </c:pt>
                <c:pt idx="1">
                  <c:v>3.872322903243311E-2</c:v>
                </c:pt>
                <c:pt idx="2">
                  <c:v>5.349512582498038E-2</c:v>
                </c:pt>
                <c:pt idx="3">
                  <c:v>7.0625137106692021E-2</c:v>
                </c:pt>
                <c:pt idx="4">
                  <c:v>9.0098717874860595E-2</c:v>
                </c:pt>
                <c:pt idx="5">
                  <c:v>0.11190141209829127</c:v>
                </c:pt>
                <c:pt idx="6">
                  <c:v>0.13543416078096845</c:v>
                </c:pt>
                <c:pt idx="7">
                  <c:v>0.15921876366171422</c:v>
                </c:pt>
                <c:pt idx="8">
                  <c:v>0.18290394041579644</c:v>
                </c:pt>
                <c:pt idx="9">
                  <c:v>0.20644864922610759</c:v>
                </c:pt>
                <c:pt idx="10">
                  <c:v>0.22984879511701653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6-4E41-812A-B1B17C99784E}"/>
            </c:ext>
          </c:extLst>
        </c:ser>
        <c:ser>
          <c:idx val="3"/>
          <c:order val="3"/>
          <c:tx>
            <c:v>Diff. Land - Meer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Tabelle1!$Z$80:$Z$90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Tabelle1!$AE$80:$AE$90</c:f>
              <c:numCache>
                <c:formatCode>0.00</c:formatCode>
                <c:ptCount val="11"/>
                <c:pt idx="0">
                  <c:v>0.52153186774651872</c:v>
                </c:pt>
                <c:pt idx="1">
                  <c:v>0.62092711009171775</c:v>
                </c:pt>
                <c:pt idx="2">
                  <c:v>0.71970895909167565</c:v>
                </c:pt>
                <c:pt idx="3">
                  <c:v>0.81788144617500713</c:v>
                </c:pt>
                <c:pt idx="4">
                  <c:v>0.91544835965477223</c:v>
                </c:pt>
                <c:pt idx="5">
                  <c:v>1.0124134384811105</c:v>
                </c:pt>
                <c:pt idx="6">
                  <c:v>1.0007372124882961</c:v>
                </c:pt>
                <c:pt idx="7">
                  <c:v>0.99269928224042925</c:v>
                </c:pt>
                <c:pt idx="8">
                  <c:v>0.98635376060073288</c:v>
                </c:pt>
                <c:pt idx="9">
                  <c:v>0.9802430540545064</c:v>
                </c:pt>
                <c:pt idx="10">
                  <c:v>0.97419334711147743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66-4E41-812A-B1B17C997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776592"/>
        <c:axId val="474809632"/>
      </c:lineChart>
      <c:catAx>
        <c:axId val="58777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809632"/>
        <c:crosses val="autoZero"/>
        <c:auto val="1"/>
        <c:lblAlgn val="ctr"/>
        <c:lblOffset val="100"/>
        <c:noMultiLvlLbl val="0"/>
      </c:catAx>
      <c:valAx>
        <c:axId val="47480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77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666666666666667"/>
          <c:y val="0.25983741615631378"/>
          <c:w val="0.26944444444444443"/>
          <c:h val="0.471644065325167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Modell 5, halbe Umwälzrate, Beginn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826159230096238"/>
          <c:y val="0.17171296296296296"/>
          <c:w val="0.5895161854768153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Land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Tabelle1!$AH$80:$AH$90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Tabelle1!$AJ$80:$AJ$90</c:f>
              <c:numCache>
                <c:formatCode>0.00</c:formatCode>
                <c:ptCount val="11"/>
                <c:pt idx="0">
                  <c:v>0.99415880140314805</c:v>
                </c:pt>
                <c:pt idx="1">
                  <c:v>1.2187973378838044</c:v>
                </c:pt>
                <c:pt idx="2">
                  <c:v>1.4454989028242775</c:v>
                </c:pt>
                <c:pt idx="3">
                  <c:v>1.673515397189544</c:v>
                </c:pt>
                <c:pt idx="4">
                  <c:v>1.9024163624909196</c:v>
                </c:pt>
                <c:pt idx="5">
                  <c:v>2.1319540135432127</c:v>
                </c:pt>
                <c:pt idx="6">
                  <c:v>2.2136389280095803</c:v>
                </c:pt>
                <c:pt idx="7">
                  <c:v>2.2559933990060488</c:v>
                </c:pt>
                <c:pt idx="8">
                  <c:v>2.281644573018121</c:v>
                </c:pt>
                <c:pt idx="9">
                  <c:v>2.2976874620253254</c:v>
                </c:pt>
                <c:pt idx="10">
                  <c:v>2.3082023626406594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4-45A0-89AF-409DC3EDD151}"/>
            </c:ext>
          </c:extLst>
        </c:ser>
        <c:ser>
          <c:idx val="1"/>
          <c:order val="1"/>
          <c:tx>
            <c:v>Meeresoberfläche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Tabelle1!$AH$80:$AH$90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Tabelle1!$AK$80:$AK$90</c:f>
              <c:numCache>
                <c:formatCode>0.00</c:formatCode>
                <c:ptCount val="11"/>
                <c:pt idx="0">
                  <c:v>0.46046738677407406</c:v>
                </c:pt>
                <c:pt idx="1">
                  <c:v>0.59226359674431472</c:v>
                </c:pt>
                <c:pt idx="2">
                  <c:v>0.72723369665273463</c:v>
                </c:pt>
                <c:pt idx="3">
                  <c:v>0.86422676490699069</c:v>
                </c:pt>
                <c:pt idx="4">
                  <c:v>1.0025805576783378</c:v>
                </c:pt>
                <c:pt idx="5">
                  <c:v>1.1419138669895581</c:v>
                </c:pt>
                <c:pt idx="6">
                  <c:v>1.2517521969378158</c:v>
                </c:pt>
                <c:pt idx="7">
                  <c:v>1.3169129215477677</c:v>
                </c:pt>
                <c:pt idx="8">
                  <c:v>1.3563762661817249</c:v>
                </c:pt>
                <c:pt idx="9">
                  <c:v>1.3810576338851157</c:v>
                </c:pt>
                <c:pt idx="10">
                  <c:v>1.3972344040625531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4-45A0-89AF-409DC3EDD151}"/>
            </c:ext>
          </c:extLst>
        </c:ser>
        <c:ser>
          <c:idx val="2"/>
          <c:order val="2"/>
          <c:tx>
            <c:v>Tiefsee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Tabelle1!$AH$80:$AH$90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Tabelle1!$AL$80:$AL$90</c:f>
              <c:numCache>
                <c:formatCode>0.00</c:formatCode>
                <c:ptCount val="11"/>
                <c:pt idx="0">
                  <c:v>4.9048201971024644E-3</c:v>
                </c:pt>
                <c:pt idx="1">
                  <c:v>7.6725102466201588E-3</c:v>
                </c:pt>
                <c:pt idx="2">
                  <c:v>1.1126634882546728E-2</c:v>
                </c:pt>
                <c:pt idx="3">
                  <c:v>1.5276642487221721E-2</c:v>
                </c:pt>
                <c:pt idx="4">
                  <c:v>2.0127423324869022E-2</c:v>
                </c:pt>
                <c:pt idx="5">
                  <c:v>2.5681247298204101E-2</c:v>
                </c:pt>
                <c:pt idx="6">
                  <c:v>3.1876872257704997E-2</c:v>
                </c:pt>
                <c:pt idx="7">
                  <c:v>3.8476407376802031E-2</c:v>
                </c:pt>
                <c:pt idx="8">
                  <c:v>4.530274846032966E-2</c:v>
                </c:pt>
                <c:pt idx="9">
                  <c:v>5.2254053998321108E-2</c:v>
                </c:pt>
                <c:pt idx="10">
                  <c:v>5.9271765513551261E-2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4-45A0-89AF-409DC3EDD151}"/>
            </c:ext>
          </c:extLst>
        </c:ser>
        <c:ser>
          <c:idx val="3"/>
          <c:order val="3"/>
          <c:tx>
            <c:v>Diff. Land - Meer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Tabelle1!$AH$80:$AH$90</c:f>
              <c:numCache>
                <c:formatCode>General</c:formatCode>
                <c:ptCount val="11"/>
                <c:pt idx="0">
                  <c:v>2000</c:v>
                </c:pt>
                <c:pt idx="2">
                  <c:v>2020</c:v>
                </c:pt>
                <c:pt idx="4">
                  <c:v>2040</c:v>
                </c:pt>
                <c:pt idx="6">
                  <c:v>2060</c:v>
                </c:pt>
                <c:pt idx="8">
                  <c:v>2080</c:v>
                </c:pt>
                <c:pt idx="10">
                  <c:v>2100</c:v>
                </c:pt>
              </c:numCache>
            </c:numRef>
          </c:cat>
          <c:val>
            <c:numRef>
              <c:f>Tabelle1!$AM$80:$AM$90</c:f>
              <c:numCache>
                <c:formatCode>0.00</c:formatCode>
                <c:ptCount val="11"/>
                <c:pt idx="0">
                  <c:v>0.53369141462907399</c:v>
                </c:pt>
                <c:pt idx="1">
                  <c:v>0.62653374113948967</c:v>
                </c:pt>
                <c:pt idx="2">
                  <c:v>0.71826520617154288</c:v>
                </c:pt>
                <c:pt idx="3">
                  <c:v>0.80928863228255332</c:v>
                </c:pt>
                <c:pt idx="4">
                  <c:v>0.89983580481258185</c:v>
                </c:pt>
                <c:pt idx="5">
                  <c:v>0.99004014655365458</c:v>
                </c:pt>
                <c:pt idx="6">
                  <c:v>0.96188673107176448</c:v>
                </c:pt>
                <c:pt idx="7">
                  <c:v>0.93908047745828105</c:v>
                </c:pt>
                <c:pt idx="8">
                  <c:v>0.92526830683639605</c:v>
                </c:pt>
                <c:pt idx="9">
                  <c:v>0.91662982814020966</c:v>
                </c:pt>
                <c:pt idx="10">
                  <c:v>0.91096795857810631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34-45A0-89AF-409DC3ED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100384"/>
        <c:axId val="474807232"/>
      </c:lineChart>
      <c:catAx>
        <c:axId val="599100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807232"/>
        <c:crosses val="autoZero"/>
        <c:auto val="1"/>
        <c:lblAlgn val="ctr"/>
        <c:lblOffset val="100"/>
        <c:noMultiLvlLbl val="0"/>
      </c:catAx>
      <c:valAx>
        <c:axId val="47480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Temperaturerhöhung</a:t>
                </a:r>
                <a:r>
                  <a:rPr lang="de-DE" baseline="0"/>
                  <a:t> °C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2.443044619422572E-2"/>
              <c:y val="0.236438830562846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10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111111111111114"/>
          <c:y val="0.25983741615631373"/>
          <c:w val="0.28333333333333333"/>
          <c:h val="0.46701443569553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498671</xdr:colOff>
      <xdr:row>5</xdr:row>
      <xdr:rowOff>154412</xdr:rowOff>
    </xdr:from>
    <xdr:to>
      <xdr:col>24</xdr:col>
      <xdr:colOff>204979</xdr:colOff>
      <xdr:row>20</xdr:row>
      <xdr:rowOff>114195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F3556B9-333C-2D96-B857-F912B90CE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576160</xdr:colOff>
      <xdr:row>56</xdr:row>
      <xdr:rowOff>184828</xdr:rowOff>
    </xdr:from>
    <xdr:to>
      <xdr:col>53</xdr:col>
      <xdr:colOff>332360</xdr:colOff>
      <xdr:row>72</xdr:row>
      <xdr:rowOff>95742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FDC039-8229-B74A-A4D0-1D38FED88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146538</xdr:colOff>
      <xdr:row>17</xdr:row>
      <xdr:rowOff>147571</xdr:rowOff>
    </xdr:from>
    <xdr:to>
      <xdr:col>33</xdr:col>
      <xdr:colOff>366691</xdr:colOff>
      <xdr:row>32</xdr:row>
      <xdr:rowOff>178873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D1D1C68-47C1-4ECE-9C0C-7C856E63C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57</xdr:col>
      <xdr:colOff>583167</xdr:colOff>
      <xdr:row>57</xdr:row>
      <xdr:rowOff>146539</xdr:rowOff>
    </xdr:from>
    <xdr:to>
      <xdr:col>65</xdr:col>
      <xdr:colOff>269648</xdr:colOff>
      <xdr:row>72</xdr:row>
      <xdr:rowOff>83039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2F29751-9000-8198-35CF-FB8DB4E0F4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467064</xdr:colOff>
      <xdr:row>39</xdr:row>
      <xdr:rowOff>101011</xdr:rowOff>
    </xdr:from>
    <xdr:to>
      <xdr:col>23</xdr:col>
      <xdr:colOff>150485</xdr:colOff>
      <xdr:row>53</xdr:row>
      <xdr:rowOff>86246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9E01CC8-D772-3357-28D1-EED9D3716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401674</xdr:colOff>
      <xdr:row>55</xdr:row>
      <xdr:rowOff>87592</xdr:rowOff>
    </xdr:from>
    <xdr:to>
      <xdr:col>23</xdr:col>
      <xdr:colOff>89060</xdr:colOff>
      <xdr:row>72</xdr:row>
      <xdr:rowOff>31907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780B0C2-D125-1333-9B65-8E87270C0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578826</xdr:colOff>
      <xdr:row>55</xdr:row>
      <xdr:rowOff>73274</xdr:rowOff>
    </xdr:from>
    <xdr:to>
      <xdr:col>31</xdr:col>
      <xdr:colOff>266210</xdr:colOff>
      <xdr:row>71</xdr:row>
      <xdr:rowOff>139704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106D84A8-F865-8FA7-2699-B650C515A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65943</xdr:colOff>
      <xdr:row>55</xdr:row>
      <xdr:rowOff>92814</xdr:rowOff>
    </xdr:from>
    <xdr:to>
      <xdr:col>39</xdr:col>
      <xdr:colOff>363905</xdr:colOff>
      <xdr:row>71</xdr:row>
      <xdr:rowOff>159244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51F7DFA0-60BB-CCE5-7F46-2D0FA7E6F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81"/>
  <sheetViews>
    <sheetView tabSelected="1" topLeftCell="A40" zoomScale="142" zoomScaleNormal="142" workbookViewId="0">
      <selection activeCell="B40" sqref="B40"/>
    </sheetView>
  </sheetViews>
  <sheetFormatPr baseColWidth="10" defaultColWidth="8.7265625" defaultRowHeight="14.5" x14ac:dyDescent="0.35"/>
  <sheetData>
    <row r="1" spans="1:13" x14ac:dyDescent="0.35">
      <c r="A1" s="1" t="s">
        <v>0</v>
      </c>
      <c r="M1" s="62" t="s">
        <v>140</v>
      </c>
    </row>
    <row r="2" spans="1:13" x14ac:dyDescent="0.35">
      <c r="M2" s="62" t="s">
        <v>141</v>
      </c>
    </row>
    <row r="3" spans="1:13" x14ac:dyDescent="0.35">
      <c r="A3" s="1" t="s">
        <v>20</v>
      </c>
      <c r="M3" s="62" t="s">
        <v>149</v>
      </c>
    </row>
    <row r="4" spans="1:13" x14ac:dyDescent="0.35">
      <c r="B4" t="s">
        <v>1</v>
      </c>
      <c r="M4" s="62" t="s">
        <v>150</v>
      </c>
    </row>
    <row r="5" spans="1:13" x14ac:dyDescent="0.35">
      <c r="B5" t="s">
        <v>4</v>
      </c>
    </row>
    <row r="6" spans="1:13" x14ac:dyDescent="0.35">
      <c r="B6" t="s">
        <v>2</v>
      </c>
    </row>
    <row r="7" spans="1:13" x14ac:dyDescent="0.35">
      <c r="C7" t="s">
        <v>3</v>
      </c>
    </row>
    <row r="8" spans="1:13" x14ac:dyDescent="0.35">
      <c r="B8" t="s">
        <v>6</v>
      </c>
    </row>
    <row r="9" spans="1:13" x14ac:dyDescent="0.35">
      <c r="C9" s="2" t="s">
        <v>5</v>
      </c>
    </row>
    <row r="10" spans="1:13" x14ac:dyDescent="0.35">
      <c r="C10" s="2" t="s">
        <v>10</v>
      </c>
    </row>
    <row r="11" spans="1:13" x14ac:dyDescent="0.35">
      <c r="C11" s="2" t="s">
        <v>128</v>
      </c>
    </row>
    <row r="12" spans="1:13" x14ac:dyDescent="0.35">
      <c r="D12" t="s">
        <v>8</v>
      </c>
    </row>
    <row r="13" spans="1:13" x14ac:dyDescent="0.35">
      <c r="D13" s="2" t="s">
        <v>142</v>
      </c>
    </row>
    <row r="14" spans="1:13" x14ac:dyDescent="0.35">
      <c r="C14" s="2" t="s">
        <v>120</v>
      </c>
    </row>
    <row r="15" spans="1:13" x14ac:dyDescent="0.35">
      <c r="C15" s="2" t="s">
        <v>7</v>
      </c>
    </row>
    <row r="16" spans="1:13" x14ac:dyDescent="0.35">
      <c r="C16" s="2" t="s">
        <v>125</v>
      </c>
    </row>
    <row r="17" spans="3:4" x14ac:dyDescent="0.35">
      <c r="C17" s="2" t="s">
        <v>151</v>
      </c>
    </row>
    <row r="18" spans="3:4" x14ac:dyDescent="0.35">
      <c r="D18" t="s">
        <v>152</v>
      </c>
    </row>
    <row r="19" spans="3:4" x14ac:dyDescent="0.35">
      <c r="D19" t="s">
        <v>116</v>
      </c>
    </row>
    <row r="20" spans="3:4" x14ac:dyDescent="0.35">
      <c r="D20" t="s">
        <v>126</v>
      </c>
    </row>
    <row r="21" spans="3:4" x14ac:dyDescent="0.35">
      <c r="D21" t="s">
        <v>130</v>
      </c>
    </row>
    <row r="22" spans="3:4" x14ac:dyDescent="0.35">
      <c r="D22" t="s">
        <v>129</v>
      </c>
    </row>
    <row r="23" spans="3:4" x14ac:dyDescent="0.35">
      <c r="C23" s="2" t="s">
        <v>118</v>
      </c>
    </row>
    <row r="24" spans="3:4" x14ac:dyDescent="0.35">
      <c r="D24" t="s">
        <v>117</v>
      </c>
    </row>
    <row r="25" spans="3:4" x14ac:dyDescent="0.35">
      <c r="C25" s="2" t="s">
        <v>11</v>
      </c>
    </row>
    <row r="26" spans="3:4" x14ac:dyDescent="0.35">
      <c r="D26" t="s">
        <v>21</v>
      </c>
    </row>
    <row r="27" spans="3:4" x14ac:dyDescent="0.35">
      <c r="D27" t="s">
        <v>22</v>
      </c>
    </row>
    <row r="28" spans="3:4" x14ac:dyDescent="0.35">
      <c r="D28" t="s">
        <v>119</v>
      </c>
    </row>
    <row r="29" spans="3:4" x14ac:dyDescent="0.35">
      <c r="D29" t="s">
        <v>127</v>
      </c>
    </row>
    <row r="30" spans="3:4" ht="15" customHeight="1" x14ac:dyDescent="0.35">
      <c r="C30" s="2" t="s">
        <v>122</v>
      </c>
    </row>
    <row r="31" spans="3:4" x14ac:dyDescent="0.35">
      <c r="D31" t="s">
        <v>121</v>
      </c>
    </row>
    <row r="32" spans="3:4" x14ac:dyDescent="0.35">
      <c r="D32" t="s">
        <v>9</v>
      </c>
    </row>
    <row r="33" spans="1:26" x14ac:dyDescent="0.35">
      <c r="D33" t="s">
        <v>123</v>
      </c>
    </row>
    <row r="34" spans="1:26" x14ac:dyDescent="0.35">
      <c r="C34" s="2" t="s">
        <v>124</v>
      </c>
    </row>
    <row r="36" spans="1:26" ht="14" customHeight="1" x14ac:dyDescent="0.35">
      <c r="A36" s="5" t="s">
        <v>171</v>
      </c>
    </row>
    <row r="37" spans="1:26" ht="14" customHeight="1" x14ac:dyDescent="0.35">
      <c r="A37" s="1"/>
      <c r="B37" t="s">
        <v>24</v>
      </c>
      <c r="Z37" t="s">
        <v>137</v>
      </c>
    </row>
    <row r="38" spans="1:26" ht="14" customHeight="1" x14ac:dyDescent="0.35">
      <c r="A38" s="1"/>
    </row>
    <row r="39" spans="1:26" ht="15.5" x14ac:dyDescent="0.35">
      <c r="A39" s="1" t="s">
        <v>23</v>
      </c>
      <c r="B39" s="4"/>
    </row>
    <row r="40" spans="1:26" ht="15.5" x14ac:dyDescent="0.35">
      <c r="A40" s="3"/>
      <c r="B40" t="s">
        <v>177</v>
      </c>
    </row>
    <row r="41" spans="1:26" ht="15.5" x14ac:dyDescent="0.35">
      <c r="A41" s="3"/>
      <c r="B41" t="s">
        <v>178</v>
      </c>
    </row>
    <row r="42" spans="1:26" ht="15.5" x14ac:dyDescent="0.35">
      <c r="A42" s="3"/>
      <c r="B42" t="s">
        <v>12</v>
      </c>
    </row>
    <row r="43" spans="1:26" ht="15.5" x14ac:dyDescent="0.35">
      <c r="A43" s="3"/>
      <c r="B43" t="s">
        <v>176</v>
      </c>
    </row>
    <row r="44" spans="1:26" ht="15.5" x14ac:dyDescent="0.35">
      <c r="A44" s="3"/>
    </row>
    <row r="45" spans="1:26" ht="15.5" x14ac:dyDescent="0.35">
      <c r="A45" s="1" t="s">
        <v>131</v>
      </c>
      <c r="B45" s="4"/>
    </row>
    <row r="46" spans="1:26" ht="15.5" x14ac:dyDescent="0.35">
      <c r="A46" s="3"/>
      <c r="B46" t="s">
        <v>13</v>
      </c>
    </row>
    <row r="47" spans="1:26" ht="15.5" x14ac:dyDescent="0.35">
      <c r="A47" s="3"/>
      <c r="B47" t="s">
        <v>14</v>
      </c>
    </row>
    <row r="48" spans="1:26" ht="15.5" x14ac:dyDescent="0.35">
      <c r="A48" s="3"/>
    </row>
    <row r="49" spans="1:2" ht="15.5" x14ac:dyDescent="0.35">
      <c r="A49" s="1" t="s">
        <v>143</v>
      </c>
      <c r="B49" s="4"/>
    </row>
    <row r="50" spans="1:2" x14ac:dyDescent="0.35">
      <c r="A50" s="1"/>
      <c r="B50" t="s">
        <v>144</v>
      </c>
    </row>
    <row r="51" spans="1:2" x14ac:dyDescent="0.35">
      <c r="A51" s="1"/>
      <c r="B51" t="s">
        <v>26</v>
      </c>
    </row>
    <row r="52" spans="1:2" x14ac:dyDescent="0.35">
      <c r="A52" s="1"/>
      <c r="B52" t="s">
        <v>136</v>
      </c>
    </row>
    <row r="53" spans="1:2" ht="15.5" x14ac:dyDescent="0.35">
      <c r="A53" s="3"/>
      <c r="B53" t="s">
        <v>132</v>
      </c>
    </row>
    <row r="54" spans="1:2" ht="15.5" x14ac:dyDescent="0.35">
      <c r="A54" s="3"/>
      <c r="B54" t="s">
        <v>145</v>
      </c>
    </row>
    <row r="55" spans="1:2" ht="15.5" x14ac:dyDescent="0.35">
      <c r="A55" s="3"/>
    </row>
    <row r="56" spans="1:2" x14ac:dyDescent="0.35">
      <c r="A56" s="1" t="s">
        <v>25</v>
      </c>
    </row>
    <row r="57" spans="1:2" ht="15.5" x14ac:dyDescent="0.35">
      <c r="A57" s="3"/>
      <c r="B57" t="s">
        <v>146</v>
      </c>
    </row>
    <row r="58" spans="1:2" ht="15.5" x14ac:dyDescent="0.35">
      <c r="A58" s="3"/>
      <c r="B58" t="s">
        <v>27</v>
      </c>
    </row>
    <row r="59" spans="1:2" ht="15.5" x14ac:dyDescent="0.35">
      <c r="A59" s="3"/>
    </row>
    <row r="60" spans="1:2" ht="15.5" x14ac:dyDescent="0.35">
      <c r="A60" s="3" t="s">
        <v>15</v>
      </c>
      <c r="B60" s="4"/>
    </row>
    <row r="61" spans="1:2" ht="15.5" x14ac:dyDescent="0.35">
      <c r="A61" s="3"/>
      <c r="B61" t="s">
        <v>16</v>
      </c>
    </row>
    <row r="62" spans="1:2" ht="15.5" x14ac:dyDescent="0.35">
      <c r="A62" s="3"/>
      <c r="B62" t="s">
        <v>17</v>
      </c>
    </row>
    <row r="63" spans="1:2" x14ac:dyDescent="0.35">
      <c r="A63" s="1"/>
      <c r="B63" t="s">
        <v>18</v>
      </c>
    </row>
    <row r="64" spans="1:2" x14ac:dyDescent="0.35">
      <c r="A64" s="1"/>
    </row>
    <row r="65" spans="1:72" ht="15.5" x14ac:dyDescent="0.35">
      <c r="A65" s="3" t="s">
        <v>19</v>
      </c>
      <c r="B65" s="4"/>
    </row>
    <row r="66" spans="1:72" ht="15.5" x14ac:dyDescent="0.35">
      <c r="A66" s="3"/>
      <c r="B66" t="s">
        <v>147</v>
      </c>
    </row>
    <row r="68" spans="1:72" x14ac:dyDescent="0.35">
      <c r="A68" s="1" t="s">
        <v>133</v>
      </c>
    </row>
    <row r="69" spans="1:72" x14ac:dyDescent="0.35">
      <c r="A69" s="1"/>
      <c r="B69" s="46" t="s">
        <v>172</v>
      </c>
    </row>
    <row r="70" spans="1:72" x14ac:dyDescent="0.35">
      <c r="A70" s="1"/>
      <c r="B70" s="46" t="s">
        <v>173</v>
      </c>
    </row>
    <row r="72" spans="1:72" s="4" customFormat="1" ht="15.5" x14ac:dyDescent="0.35"/>
    <row r="73" spans="1:72" ht="15.5" x14ac:dyDescent="0.35">
      <c r="A73" s="61" t="s">
        <v>134</v>
      </c>
      <c r="P73" s="6"/>
      <c r="T73" s="6"/>
      <c r="AC73" s="1"/>
    </row>
    <row r="74" spans="1:72" x14ac:dyDescent="0.35">
      <c r="A74" s="7" t="s">
        <v>77</v>
      </c>
      <c r="H74" s="7"/>
      <c r="I74" s="7" t="s">
        <v>76</v>
      </c>
      <c r="Q74" s="7" t="s">
        <v>75</v>
      </c>
      <c r="Y74" s="7" t="s">
        <v>74</v>
      </c>
      <c r="AG74" s="7" t="s">
        <v>73</v>
      </c>
      <c r="AO74" s="7" t="s">
        <v>72</v>
      </c>
      <c r="AW74" s="7" t="s">
        <v>71</v>
      </c>
      <c r="BF74" s="7" t="s">
        <v>70</v>
      </c>
      <c r="BN74" s="7" t="s">
        <v>69</v>
      </c>
    </row>
    <row r="75" spans="1:72" x14ac:dyDescent="0.35">
      <c r="B75" s="7" t="s">
        <v>62</v>
      </c>
      <c r="H75" s="7"/>
      <c r="J75" s="7" t="s">
        <v>63</v>
      </c>
      <c r="R75" s="7" t="s">
        <v>64</v>
      </c>
      <c r="Z75" s="7" t="s">
        <v>138</v>
      </c>
      <c r="AI75" s="7" t="s">
        <v>139</v>
      </c>
      <c r="AQ75" s="7" t="s">
        <v>65</v>
      </c>
      <c r="AY75" s="7" t="s">
        <v>66</v>
      </c>
      <c r="BH75" s="7" t="s">
        <v>67</v>
      </c>
      <c r="BO75" s="7" t="s">
        <v>68</v>
      </c>
    </row>
    <row r="76" spans="1:72" x14ac:dyDescent="0.35">
      <c r="A76" s="6"/>
      <c r="B76" s="6" t="s">
        <v>57</v>
      </c>
      <c r="D76" s="8"/>
      <c r="H76" s="8"/>
      <c r="I76" s="6"/>
      <c r="J76" s="6" t="s">
        <v>57</v>
      </c>
      <c r="L76" s="8"/>
      <c r="Q76" s="6"/>
      <c r="R76" s="6" t="s">
        <v>57</v>
      </c>
      <c r="T76" s="8"/>
      <c r="Y76" s="6"/>
      <c r="Z76" s="6" t="s">
        <v>57</v>
      </c>
      <c r="AB76" s="8"/>
      <c r="AG76" s="6"/>
      <c r="AH76" s="6" t="s">
        <v>57</v>
      </c>
      <c r="AJ76" s="8"/>
      <c r="AO76" s="6"/>
      <c r="AP76" s="6" t="s">
        <v>57</v>
      </c>
      <c r="AR76" s="8"/>
      <c r="AW76" s="6"/>
      <c r="AX76" s="6" t="s">
        <v>57</v>
      </c>
      <c r="AZ76" s="8"/>
      <c r="BF76" s="6"/>
      <c r="BG76" s="6" t="s">
        <v>57</v>
      </c>
      <c r="BI76" s="8"/>
      <c r="BN76" s="6"/>
      <c r="BO76" s="6" t="s">
        <v>57</v>
      </c>
      <c r="BQ76" s="8"/>
    </row>
    <row r="77" spans="1:72" x14ac:dyDescent="0.35">
      <c r="A77" s="6" t="s">
        <v>56</v>
      </c>
      <c r="B77" s="6"/>
      <c r="C77" s="29"/>
      <c r="D77" s="42" t="s">
        <v>28</v>
      </c>
      <c r="E77" s="29"/>
      <c r="F77" s="29"/>
      <c r="G77" s="36" t="s">
        <v>29</v>
      </c>
      <c r="H77" s="9"/>
      <c r="J77" s="6"/>
      <c r="K77" s="29" t="s">
        <v>30</v>
      </c>
      <c r="L77" s="42" t="s">
        <v>28</v>
      </c>
      <c r="M77" s="29"/>
      <c r="N77" s="29"/>
      <c r="O77" s="36" t="s">
        <v>29</v>
      </c>
      <c r="P77" s="6"/>
      <c r="R77" s="6"/>
      <c r="S77" s="29" t="s">
        <v>30</v>
      </c>
      <c r="T77" s="42" t="s">
        <v>28</v>
      </c>
      <c r="U77" s="29"/>
      <c r="V77" s="29"/>
      <c r="W77" s="36" t="s">
        <v>29</v>
      </c>
      <c r="Z77" s="6"/>
      <c r="AA77" s="29" t="s">
        <v>30</v>
      </c>
      <c r="AB77" s="42" t="s">
        <v>28</v>
      </c>
      <c r="AC77" s="29"/>
      <c r="AD77" s="29"/>
      <c r="AE77" s="36" t="s">
        <v>29</v>
      </c>
      <c r="AH77" s="6"/>
      <c r="AI77" s="29" t="s">
        <v>30</v>
      </c>
      <c r="AJ77" s="42" t="s">
        <v>28</v>
      </c>
      <c r="AK77" s="29"/>
      <c r="AL77" s="29"/>
      <c r="AM77" s="36" t="s">
        <v>29</v>
      </c>
      <c r="AP77" s="6"/>
      <c r="AQ77" s="29" t="s">
        <v>30</v>
      </c>
      <c r="AR77" s="42" t="s">
        <v>28</v>
      </c>
      <c r="AS77" s="29"/>
      <c r="AT77" s="29"/>
      <c r="AU77" s="36" t="s">
        <v>29</v>
      </c>
      <c r="AX77" s="6"/>
      <c r="AY77" s="29" t="s">
        <v>30</v>
      </c>
      <c r="AZ77" s="42" t="s">
        <v>28</v>
      </c>
      <c r="BA77" s="29"/>
      <c r="BB77" s="29"/>
      <c r="BC77" s="36" t="s">
        <v>29</v>
      </c>
      <c r="BG77" s="6"/>
      <c r="BH77" s="29" t="s">
        <v>30</v>
      </c>
      <c r="BI77" s="42" t="s">
        <v>28</v>
      </c>
      <c r="BJ77" s="29"/>
      <c r="BK77" s="29"/>
      <c r="BL77" s="36" t="s">
        <v>29</v>
      </c>
      <c r="BO77" s="6"/>
      <c r="BP77" s="29" t="s">
        <v>30</v>
      </c>
      <c r="BQ77" s="42" t="s">
        <v>28</v>
      </c>
      <c r="BR77" s="29"/>
      <c r="BS77" s="29"/>
      <c r="BT77" s="36" t="s">
        <v>29</v>
      </c>
    </row>
    <row r="78" spans="1:72" x14ac:dyDescent="0.35">
      <c r="A78" s="6"/>
      <c r="B78" s="6"/>
      <c r="C78" s="29" t="s">
        <v>30</v>
      </c>
      <c r="D78" s="42"/>
      <c r="E78" s="37" t="s">
        <v>58</v>
      </c>
      <c r="F78" s="29"/>
      <c r="G78" s="29"/>
      <c r="H78" s="9"/>
      <c r="I78" s="6" t="s">
        <v>56</v>
      </c>
      <c r="J78" s="6"/>
      <c r="L78" s="42"/>
      <c r="M78" s="37" t="s">
        <v>58</v>
      </c>
      <c r="N78" s="29"/>
      <c r="O78" s="29"/>
      <c r="P78" s="6"/>
      <c r="Q78" s="6" t="s">
        <v>56</v>
      </c>
      <c r="R78" s="6"/>
      <c r="T78" s="42"/>
      <c r="U78" s="37" t="s">
        <v>58</v>
      </c>
      <c r="V78" s="29"/>
      <c r="W78" s="29"/>
      <c r="Y78" s="6" t="s">
        <v>56</v>
      </c>
      <c r="Z78" s="6"/>
      <c r="AB78" s="42"/>
      <c r="AC78" s="37" t="s">
        <v>58</v>
      </c>
      <c r="AD78" s="29"/>
      <c r="AE78" s="29"/>
      <c r="AG78" s="6" t="s">
        <v>56</v>
      </c>
      <c r="AH78" s="6"/>
      <c r="AJ78" s="42"/>
      <c r="AK78" s="37" t="s">
        <v>58</v>
      </c>
      <c r="AL78" s="29"/>
      <c r="AM78" s="29"/>
      <c r="AO78" s="6" t="s">
        <v>56</v>
      </c>
      <c r="AP78" s="6"/>
      <c r="AR78" s="42"/>
      <c r="AS78" s="37" t="s">
        <v>58</v>
      </c>
      <c r="AT78" s="29"/>
      <c r="AU78" s="29"/>
      <c r="AW78" s="6" t="s">
        <v>56</v>
      </c>
      <c r="AX78" s="6"/>
      <c r="AZ78" s="42"/>
      <c r="BA78" s="37" t="s">
        <v>58</v>
      </c>
      <c r="BB78" s="29"/>
      <c r="BC78" s="29"/>
      <c r="BF78" s="6" t="s">
        <v>56</v>
      </c>
      <c r="BG78" s="6"/>
      <c r="BI78" s="42"/>
      <c r="BJ78" s="37" t="s">
        <v>58</v>
      </c>
      <c r="BK78" s="29"/>
      <c r="BL78" s="29"/>
      <c r="BN78" s="6" t="s">
        <v>56</v>
      </c>
      <c r="BO78" s="6"/>
      <c r="BQ78" s="42"/>
      <c r="BR78" s="37" t="s">
        <v>58</v>
      </c>
      <c r="BS78" s="29"/>
      <c r="BT78" s="29"/>
    </row>
    <row r="79" spans="1:72" x14ac:dyDescent="0.35">
      <c r="A79" s="6"/>
      <c r="B79" s="6"/>
      <c r="C79" s="29"/>
      <c r="D79" s="42"/>
      <c r="E79" s="37"/>
      <c r="F79" s="38" t="s">
        <v>31</v>
      </c>
      <c r="G79" s="29"/>
      <c r="H79" s="12"/>
      <c r="I79" s="6"/>
      <c r="J79" s="6"/>
      <c r="K79" s="29"/>
      <c r="L79" s="42"/>
      <c r="M79" s="37"/>
      <c r="N79" s="38" t="s">
        <v>31</v>
      </c>
      <c r="O79" s="29"/>
      <c r="P79" s="6"/>
      <c r="Q79" s="6"/>
      <c r="R79" s="6"/>
      <c r="S79" s="29"/>
      <c r="T79" s="42"/>
      <c r="U79" s="37"/>
      <c r="V79" s="38" t="s">
        <v>31</v>
      </c>
      <c r="W79" s="29"/>
      <c r="Y79" s="6"/>
      <c r="Z79" s="6"/>
      <c r="AA79" s="29"/>
      <c r="AB79" s="42"/>
      <c r="AC79" s="37"/>
      <c r="AD79" s="38" t="s">
        <v>31</v>
      </c>
      <c r="AE79" s="29"/>
      <c r="AG79" s="6"/>
      <c r="AH79" s="6"/>
      <c r="AI79" s="29"/>
      <c r="AJ79" s="42"/>
      <c r="AK79" s="37"/>
      <c r="AL79" s="38" t="s">
        <v>31</v>
      </c>
      <c r="AM79" s="29"/>
      <c r="AO79" s="6"/>
      <c r="AP79" s="6"/>
      <c r="AQ79" s="29"/>
      <c r="AR79" s="42"/>
      <c r="AS79" s="37"/>
      <c r="AT79" s="38" t="s">
        <v>31</v>
      </c>
      <c r="AU79" s="29"/>
      <c r="AW79" s="6"/>
      <c r="AX79" s="6"/>
      <c r="AY79" s="29"/>
      <c r="AZ79" s="42"/>
      <c r="BA79" s="37"/>
      <c r="BB79" s="38" t="s">
        <v>31</v>
      </c>
      <c r="BC79" s="29"/>
      <c r="BF79" s="6"/>
      <c r="BG79" s="6"/>
      <c r="BH79" s="29"/>
      <c r="BI79" s="42"/>
      <c r="BJ79" s="37"/>
      <c r="BK79" s="38" t="s">
        <v>31</v>
      </c>
      <c r="BL79" s="29"/>
      <c r="BN79" s="6"/>
      <c r="BO79" s="6"/>
      <c r="BP79" s="29"/>
      <c r="BQ79" s="42"/>
      <c r="BR79" s="37"/>
      <c r="BS79" s="38" t="s">
        <v>31</v>
      </c>
      <c r="BT79" s="29"/>
    </row>
    <row r="80" spans="1:72" x14ac:dyDescent="0.35">
      <c r="A80" s="14">
        <v>2000</v>
      </c>
      <c r="B80" s="14">
        <v>2000</v>
      </c>
      <c r="C80" s="39">
        <v>2000</v>
      </c>
      <c r="D80" s="43">
        <f>D178</f>
        <v>1.0092687835193819</v>
      </c>
      <c r="E80" s="40">
        <f t="shared" ref="E80:G80" si="0">E178</f>
        <v>0.48371351310674149</v>
      </c>
      <c r="F80" s="41">
        <f t="shared" si="0"/>
        <v>1.1401872188425793E-2</v>
      </c>
      <c r="G80" s="44">
        <f t="shared" si="0"/>
        <v>0.52555527041264039</v>
      </c>
      <c r="H80" s="15"/>
      <c r="I80" s="14">
        <v>2000</v>
      </c>
      <c r="J80" s="14">
        <v>2000</v>
      </c>
      <c r="K80" s="39">
        <v>2000</v>
      </c>
      <c r="L80" s="43">
        <f>L178</f>
        <v>0.99340543773754708</v>
      </c>
      <c r="M80" s="40">
        <f t="shared" ref="M80:O80" si="1">M178</f>
        <v>0.4593083657500725</v>
      </c>
      <c r="N80" s="41">
        <f t="shared" si="1"/>
        <v>9.8408587130942478E-3</v>
      </c>
      <c r="O80" s="44">
        <f t="shared" si="1"/>
        <v>0.53409707198747458</v>
      </c>
      <c r="P80" s="17"/>
      <c r="Q80" s="14">
        <v>2000</v>
      </c>
      <c r="R80" s="14">
        <v>2000</v>
      </c>
      <c r="S80" s="39">
        <v>2000</v>
      </c>
      <c r="T80" s="43">
        <f>T178</f>
        <v>1.0190669247473245</v>
      </c>
      <c r="U80" s="40">
        <f t="shared" ref="U80:W80" si="2">U178</f>
        <v>0.49878757653434552</v>
      </c>
      <c r="V80" s="41">
        <f t="shared" si="2"/>
        <v>1.3483545364356387E-2</v>
      </c>
      <c r="W80" s="44">
        <f t="shared" si="2"/>
        <v>0.52027934821297905</v>
      </c>
      <c r="Y80" s="14">
        <v>2000</v>
      </c>
      <c r="Z80" s="14">
        <v>2000</v>
      </c>
      <c r="AA80" s="39">
        <v>2000</v>
      </c>
      <c r="AB80" s="43">
        <f>AB178</f>
        <v>1.0167408170421792</v>
      </c>
      <c r="AC80" s="40">
        <f t="shared" ref="AC80:AE80" si="3">AC178</f>
        <v>0.49520894929566051</v>
      </c>
      <c r="AD80" s="41">
        <f t="shared" si="3"/>
        <v>2.6324075687301787E-2</v>
      </c>
      <c r="AE80" s="44">
        <f t="shared" si="3"/>
        <v>0.52153186774651872</v>
      </c>
      <c r="AG80" s="14">
        <v>2000</v>
      </c>
      <c r="AH80" s="14">
        <v>2000</v>
      </c>
      <c r="AI80" s="39">
        <v>2000</v>
      </c>
      <c r="AJ80" s="43">
        <f>AJ178</f>
        <v>0.99415880140314805</v>
      </c>
      <c r="AK80" s="40">
        <f t="shared" ref="AK80:AM80" si="4">AK178</f>
        <v>0.46046738677407406</v>
      </c>
      <c r="AL80" s="41">
        <f t="shared" si="4"/>
        <v>4.9048201971024644E-3</v>
      </c>
      <c r="AM80" s="44">
        <f t="shared" si="4"/>
        <v>0.53369141462907399</v>
      </c>
      <c r="AO80" s="14">
        <v>2000</v>
      </c>
      <c r="AP80" s="14">
        <v>2000</v>
      </c>
      <c r="AQ80" s="39">
        <v>2000</v>
      </c>
      <c r="AR80" s="43">
        <f>AR178</f>
        <v>0.8391096677584271</v>
      </c>
      <c r="AS80" s="40">
        <f t="shared" ref="AS80:AU80" si="5">AS178</f>
        <v>0.38228410424373394</v>
      </c>
      <c r="AT80" s="41">
        <f t="shared" si="5"/>
        <v>5.2719641775198769E-3</v>
      </c>
      <c r="AU80" s="44">
        <f t="shared" si="5"/>
        <v>0.45682556351469317</v>
      </c>
      <c r="AW80" s="14">
        <v>2000</v>
      </c>
      <c r="AX80" s="14">
        <v>2000</v>
      </c>
      <c r="AY80" s="39">
        <v>2000</v>
      </c>
      <c r="AZ80" s="43">
        <f>AZ178</f>
        <v>0.8391096677584271</v>
      </c>
      <c r="BA80" s="40">
        <f t="shared" ref="BA80:BC80" si="6">BA178</f>
        <v>0.38228410424373394</v>
      </c>
      <c r="BB80" s="41">
        <f t="shared" si="6"/>
        <v>5.2719641775198769E-3</v>
      </c>
      <c r="BC80" s="44">
        <f t="shared" si="6"/>
        <v>0.45682556351469317</v>
      </c>
      <c r="BF80" s="14">
        <v>2000</v>
      </c>
      <c r="BG80" s="14">
        <v>2000</v>
      </c>
      <c r="BH80" s="39">
        <v>2000</v>
      </c>
      <c r="BI80" s="43">
        <f>BI178</f>
        <v>0.92075891912146957</v>
      </c>
      <c r="BJ80" s="40">
        <f t="shared" ref="BJ80:BL80" si="7">BJ178</f>
        <v>0.50789833710995325</v>
      </c>
      <c r="BK80" s="41">
        <f t="shared" si="7"/>
        <v>9.8571776124077703E-3</v>
      </c>
      <c r="BL80" s="44">
        <f t="shared" si="7"/>
        <v>0.41286058201151632</v>
      </c>
      <c r="BN80" s="14">
        <v>2000</v>
      </c>
      <c r="BO80" s="14">
        <v>2000</v>
      </c>
      <c r="BP80" s="39">
        <v>2000</v>
      </c>
      <c r="BQ80" s="43">
        <f>BQ178</f>
        <v>0.92075891912146957</v>
      </c>
      <c r="BR80" s="40">
        <f t="shared" ref="BR80:BT80" si="8">BR178</f>
        <v>0.50789833710995325</v>
      </c>
      <c r="BS80" s="41">
        <f t="shared" si="8"/>
        <v>9.8571776124077703E-3</v>
      </c>
      <c r="BT80" s="44">
        <f t="shared" si="8"/>
        <v>0.41286058201151632</v>
      </c>
    </row>
    <row r="81" spans="1:72" x14ac:dyDescent="0.35">
      <c r="A81" s="6"/>
      <c r="B81" s="6"/>
      <c r="C81" s="29">
        <v>2010</v>
      </c>
      <c r="D81" s="43">
        <f>D188</f>
        <v>1.2260425387431524</v>
      </c>
      <c r="E81" s="40">
        <f t="shared" ref="E81:G81" si="9">E188</f>
        <v>0.60341005960485006</v>
      </c>
      <c r="F81" s="41">
        <f t="shared" si="9"/>
        <v>1.7243559855886416E-2</v>
      </c>
      <c r="G81" s="44">
        <f t="shared" si="9"/>
        <v>0.62263247913830233</v>
      </c>
      <c r="I81" s="6"/>
      <c r="J81" s="6"/>
      <c r="K81" s="29">
        <v>2010</v>
      </c>
      <c r="L81" s="43">
        <f>L188</f>
        <v>1.2183340989505167</v>
      </c>
      <c r="M81" s="40">
        <f t="shared" ref="M81:O81" si="10">M188</f>
        <v>0.59155092146233346</v>
      </c>
      <c r="N81" s="41">
        <f t="shared" si="10"/>
        <v>1.5382186503664252E-2</v>
      </c>
      <c r="O81" s="44">
        <f t="shared" si="10"/>
        <v>0.62678317748818324</v>
      </c>
      <c r="Q81" s="6"/>
      <c r="R81" s="6"/>
      <c r="S81" s="29">
        <v>2010</v>
      </c>
      <c r="T81" s="43">
        <f>T188</f>
        <v>1.2304459959986049</v>
      </c>
      <c r="U81" s="40">
        <f t="shared" ref="U81:W81" si="11">U188</f>
        <v>0.61018460922862328</v>
      </c>
      <c r="V81" s="41">
        <f t="shared" si="11"/>
        <v>1.9851518934375444E-2</v>
      </c>
      <c r="W81" s="44">
        <f t="shared" si="11"/>
        <v>0.62026138676998166</v>
      </c>
      <c r="Y81" s="6"/>
      <c r="Z81" s="6"/>
      <c r="AA81" s="29">
        <v>2010</v>
      </c>
      <c r="AB81" s="43">
        <f>AB188</f>
        <v>1.2292096526868095</v>
      </c>
      <c r="AC81" s="40">
        <f t="shared" ref="AC81:AE81" si="12">AC188</f>
        <v>0.60828254259509174</v>
      </c>
      <c r="AD81" s="41">
        <f t="shared" si="12"/>
        <v>3.872322903243311E-2</v>
      </c>
      <c r="AE81" s="44">
        <f t="shared" si="12"/>
        <v>0.62092711009171775</v>
      </c>
      <c r="AG81" s="6"/>
      <c r="AH81" s="6"/>
      <c r="AI81" s="29">
        <v>2010</v>
      </c>
      <c r="AJ81" s="43">
        <f>AJ188</f>
        <v>1.2187973378838044</v>
      </c>
      <c r="AK81" s="40">
        <f t="shared" ref="AK81:AM81" si="13">AK188</f>
        <v>0.59226359674431472</v>
      </c>
      <c r="AL81" s="41">
        <f t="shared" si="13"/>
        <v>7.6725102466201588E-3</v>
      </c>
      <c r="AM81" s="44">
        <f t="shared" si="13"/>
        <v>0.62653374113948967</v>
      </c>
      <c r="AO81" s="6"/>
      <c r="AP81" s="6"/>
      <c r="AQ81" s="29">
        <v>2010</v>
      </c>
      <c r="AR81" s="43">
        <f>AR188</f>
        <v>1.1496690108071554</v>
      </c>
      <c r="AS81" s="40">
        <f t="shared" ref="AS81:AU81" si="14">AS188</f>
        <v>0.55718309354946993</v>
      </c>
      <c r="AT81" s="41">
        <f t="shared" si="14"/>
        <v>1.0405516466817716E-2</v>
      </c>
      <c r="AU81" s="44">
        <f t="shared" si="14"/>
        <v>0.59248591725768551</v>
      </c>
      <c r="AW81" s="6"/>
      <c r="AX81" s="6"/>
      <c r="AY81" s="29">
        <v>2010</v>
      </c>
      <c r="AZ81" s="43">
        <f>AZ188</f>
        <v>1.1496690108071554</v>
      </c>
      <c r="BA81" s="40">
        <f t="shared" ref="BA81:BC81" si="15">BA188</f>
        <v>0.55718309354946993</v>
      </c>
      <c r="BB81" s="41">
        <f t="shared" si="15"/>
        <v>1.0405516466817716E-2</v>
      </c>
      <c r="BC81" s="44">
        <f t="shared" si="15"/>
        <v>0.59248591725768551</v>
      </c>
      <c r="BF81" s="6"/>
      <c r="BG81" s="6"/>
      <c r="BH81" s="29">
        <v>2010</v>
      </c>
      <c r="BI81" s="43">
        <f>BI188</f>
        <v>1.1883099369216845</v>
      </c>
      <c r="BJ81" s="40">
        <f t="shared" ref="BJ81:BL81" si="16">BJ188</f>
        <v>0.61663067218720713</v>
      </c>
      <c r="BK81" s="41">
        <f t="shared" si="16"/>
        <v>1.5920376200326044E-2</v>
      </c>
      <c r="BL81" s="44">
        <f t="shared" si="16"/>
        <v>0.57167926473447739</v>
      </c>
      <c r="BN81" s="6"/>
      <c r="BO81" s="6"/>
      <c r="BP81" s="29">
        <v>2010</v>
      </c>
      <c r="BQ81" s="43">
        <f>BQ188</f>
        <v>1.1883099369216845</v>
      </c>
      <c r="BR81" s="40">
        <f t="shared" ref="BR81:BT81" si="17">BR188</f>
        <v>0.61663067218720713</v>
      </c>
      <c r="BS81" s="41">
        <f t="shared" si="17"/>
        <v>1.5920376200326044E-2</v>
      </c>
      <c r="BT81" s="44">
        <f t="shared" si="17"/>
        <v>0.57167926473447739</v>
      </c>
    </row>
    <row r="82" spans="1:72" x14ac:dyDescent="0.35">
      <c r="A82" s="13"/>
      <c r="B82" s="6">
        <v>2020</v>
      </c>
      <c r="C82" s="29">
        <v>2020</v>
      </c>
      <c r="D82" s="43">
        <f>D198</f>
        <v>1.4435375446729375</v>
      </c>
      <c r="E82" s="40">
        <f t="shared" ref="E82:G82" si="18">E198</f>
        <v>0.72421622257374996</v>
      </c>
      <c r="F82" s="41">
        <f t="shared" si="18"/>
        <v>2.4328005958521165E-2</v>
      </c>
      <c r="G82" s="44">
        <f t="shared" si="18"/>
        <v>0.71932132209918753</v>
      </c>
      <c r="H82" s="28"/>
      <c r="I82" s="13"/>
      <c r="J82" s="6">
        <v>2020</v>
      </c>
      <c r="K82" s="29">
        <v>2020</v>
      </c>
      <c r="L82" s="43">
        <f>L198</f>
        <v>1.4455838126565284</v>
      </c>
      <c r="M82" s="40">
        <f t="shared" ref="M82:O82" si="19">M198</f>
        <v>0.72736432716388977</v>
      </c>
      <c r="N82" s="41">
        <f t="shared" si="19"/>
        <v>2.2290788333086786E-2</v>
      </c>
      <c r="O82" s="44">
        <f t="shared" si="19"/>
        <v>0.71821948549263859</v>
      </c>
      <c r="Q82" s="13"/>
      <c r="R82" s="6">
        <v>2020</v>
      </c>
      <c r="S82" s="29">
        <v>2020</v>
      </c>
      <c r="T82" s="43">
        <f>T198</f>
        <v>1.4424098542219073</v>
      </c>
      <c r="U82" s="40">
        <f t="shared" ref="U82:W82" si="20">U198</f>
        <v>0.72248131418754957</v>
      </c>
      <c r="V82" s="41">
        <f t="shared" si="20"/>
        <v>2.7448863335544891E-2</v>
      </c>
      <c r="W82" s="44">
        <f t="shared" si="20"/>
        <v>0.71992854003435769</v>
      </c>
      <c r="Y82" s="13"/>
      <c r="Z82" s="6">
        <v>2020</v>
      </c>
      <c r="AA82" s="29">
        <v>2020</v>
      </c>
      <c r="AB82" s="43">
        <f>AB198</f>
        <v>1.4428176474011736</v>
      </c>
      <c r="AC82" s="40">
        <f t="shared" ref="AC82:AE82" si="21">AC198</f>
        <v>0.72310868830949793</v>
      </c>
      <c r="AD82" s="41">
        <f t="shared" si="21"/>
        <v>5.349512582498038E-2</v>
      </c>
      <c r="AE82" s="44">
        <f t="shared" si="21"/>
        <v>0.71970895909167565</v>
      </c>
      <c r="AG82" s="13"/>
      <c r="AH82" s="6">
        <v>2020</v>
      </c>
      <c r="AI82" s="29">
        <v>2020</v>
      </c>
      <c r="AJ82" s="43">
        <f>AJ198</f>
        <v>1.4454989028242775</v>
      </c>
      <c r="AK82" s="40">
        <f t="shared" ref="AK82:AM82" si="22">AK198</f>
        <v>0.72723369665273463</v>
      </c>
      <c r="AL82" s="41">
        <f t="shared" si="22"/>
        <v>1.1126634882546728E-2</v>
      </c>
      <c r="AM82" s="44">
        <f t="shared" si="22"/>
        <v>0.71826520617154288</v>
      </c>
      <c r="AO82" s="13"/>
      <c r="AP82" s="6">
        <v>2020</v>
      </c>
      <c r="AQ82" s="29">
        <v>2020</v>
      </c>
      <c r="AR82" s="43">
        <f>AR198</f>
        <v>1.462752368726393</v>
      </c>
      <c r="AS82" s="40">
        <f t="shared" ref="AS82:AU82" si="23">AS198</f>
        <v>0.73596518265598942</v>
      </c>
      <c r="AT82" s="41">
        <f t="shared" si="23"/>
        <v>1.7407573885718442E-2</v>
      </c>
      <c r="AU82" s="44">
        <f t="shared" si="23"/>
        <v>0.7267871860704036</v>
      </c>
      <c r="AW82" s="13"/>
      <c r="AX82" s="6">
        <v>2020</v>
      </c>
      <c r="AY82" s="29">
        <v>2020</v>
      </c>
      <c r="AZ82" s="43">
        <f>AZ198</f>
        <v>1.462752368726393</v>
      </c>
      <c r="BA82" s="40">
        <f t="shared" ref="BA82:BC82" si="24">BA198</f>
        <v>0.73596518265598942</v>
      </c>
      <c r="BB82" s="41">
        <f t="shared" si="24"/>
        <v>1.7407573885718442E-2</v>
      </c>
      <c r="BC82" s="44">
        <f t="shared" si="24"/>
        <v>0.7267871860704036</v>
      </c>
      <c r="BF82" s="13"/>
      <c r="BG82" s="6">
        <v>2020</v>
      </c>
      <c r="BH82" s="29">
        <v>2020</v>
      </c>
      <c r="BI82" s="43">
        <f>BI198</f>
        <v>1.4527915485292335</v>
      </c>
      <c r="BJ82" s="40">
        <f t="shared" ref="BJ82:BL82" si="25">BJ198</f>
        <v>0.72064084389112826</v>
      </c>
      <c r="BK82" s="41">
        <f t="shared" si="25"/>
        <v>2.306545117561655E-2</v>
      </c>
      <c r="BL82" s="44">
        <f t="shared" si="25"/>
        <v>0.73215070463810528</v>
      </c>
      <c r="BN82" s="13"/>
      <c r="BO82" s="6">
        <v>2020</v>
      </c>
      <c r="BP82" s="29">
        <v>2020</v>
      </c>
      <c r="BQ82" s="43">
        <f>BQ198</f>
        <v>1.4527915485292335</v>
      </c>
      <c r="BR82" s="40">
        <f t="shared" ref="BR82:BT82" si="26">BR198</f>
        <v>0.72064084389112826</v>
      </c>
      <c r="BS82" s="41">
        <f t="shared" si="26"/>
        <v>2.306545117561655E-2</v>
      </c>
      <c r="BT82" s="44">
        <f t="shared" si="26"/>
        <v>0.73215070463810528</v>
      </c>
    </row>
    <row r="83" spans="1:72" x14ac:dyDescent="0.35">
      <c r="A83" s="6"/>
      <c r="B83" s="6"/>
      <c r="C83" s="29">
        <v>2030</v>
      </c>
      <c r="D83" s="43">
        <f>D208</f>
        <v>1.6616555030502487</v>
      </c>
      <c r="E83" s="40">
        <f t="shared" ref="E83:G83" si="27">E208</f>
        <v>0.84598077392345949</v>
      </c>
      <c r="F83" s="41">
        <f t="shared" si="27"/>
        <v>3.2652723636571672E-2</v>
      </c>
      <c r="G83" s="44">
        <f t="shared" si="27"/>
        <v>0.81567472912678918</v>
      </c>
      <c r="H83" s="28"/>
      <c r="I83" s="6"/>
      <c r="J83" s="6"/>
      <c r="K83" s="29">
        <v>2030</v>
      </c>
      <c r="L83" s="43">
        <f>L208</f>
        <v>1.6744225215256752</v>
      </c>
      <c r="M83" s="40">
        <f t="shared" ref="M83:O83" si="28">M208</f>
        <v>0.86562234080873135</v>
      </c>
      <c r="N83" s="41">
        <f t="shared" si="28"/>
        <v>3.0582928507632192E-2</v>
      </c>
      <c r="O83" s="44">
        <f t="shared" si="28"/>
        <v>0.80880018071694382</v>
      </c>
      <c r="Q83" s="6"/>
      <c r="R83" s="6"/>
      <c r="S83" s="29">
        <v>2030</v>
      </c>
      <c r="T83" s="43">
        <f>T208</f>
        <v>1.6549562073611779</v>
      </c>
      <c r="U83" s="40">
        <f t="shared" ref="U83:W83" si="29">U208</f>
        <v>0.83567416517104309</v>
      </c>
      <c r="V83" s="41">
        <f t="shared" si="29"/>
        <v>3.6271713593679693E-2</v>
      </c>
      <c r="W83" s="44">
        <f t="shared" si="29"/>
        <v>0.81928204219013478</v>
      </c>
      <c r="Y83" s="6"/>
      <c r="Z83" s="6"/>
      <c r="AA83" s="29">
        <v>2030</v>
      </c>
      <c r="AB83" s="43">
        <f>AB208</f>
        <v>1.6575573142464144</v>
      </c>
      <c r="AC83" s="40">
        <f t="shared" ref="AC83:AE83" si="30">AC208</f>
        <v>0.83967586807140726</v>
      </c>
      <c r="AD83" s="41">
        <f t="shared" si="30"/>
        <v>7.0625137106692021E-2</v>
      </c>
      <c r="AE83" s="44">
        <f t="shared" si="30"/>
        <v>0.81788144617500713</v>
      </c>
      <c r="AG83" s="6"/>
      <c r="AH83" s="6"/>
      <c r="AI83" s="29">
        <v>2030</v>
      </c>
      <c r="AJ83" s="43">
        <f>AJ208</f>
        <v>1.673515397189544</v>
      </c>
      <c r="AK83" s="40">
        <f t="shared" ref="AK83:AM83" si="31">AK208</f>
        <v>0.86422676490699069</v>
      </c>
      <c r="AL83" s="41">
        <f t="shared" si="31"/>
        <v>1.5276642487221721E-2</v>
      </c>
      <c r="AM83" s="44">
        <f t="shared" si="31"/>
        <v>0.80928863228255332</v>
      </c>
      <c r="AO83" s="6"/>
      <c r="AP83" s="6"/>
      <c r="AQ83" s="29">
        <v>2030</v>
      </c>
      <c r="AR83" s="43">
        <f>AR208</f>
        <v>1.7772473698137299</v>
      </c>
      <c r="AS83" s="40">
        <f t="shared" ref="AS83:AU83" si="32">AS208</f>
        <v>0.91691903048266166</v>
      </c>
      <c r="AT83" s="41">
        <f t="shared" si="32"/>
        <v>2.6288147624998263E-2</v>
      </c>
      <c r="AU83" s="44">
        <f t="shared" si="32"/>
        <v>0.86032833933106823</v>
      </c>
      <c r="AW83" s="6"/>
      <c r="AX83" s="6"/>
      <c r="AY83" s="29">
        <v>2030</v>
      </c>
      <c r="AZ83" s="43">
        <f>AZ208</f>
        <v>1.7772473698137299</v>
      </c>
      <c r="BA83" s="40">
        <f t="shared" ref="BA83:BC83" si="33">BA208</f>
        <v>0.91691903048266166</v>
      </c>
      <c r="BB83" s="41">
        <f t="shared" si="33"/>
        <v>2.6288147624998263E-2</v>
      </c>
      <c r="BC83" s="44">
        <f t="shared" si="33"/>
        <v>0.86032833933106823</v>
      </c>
      <c r="BF83" s="6"/>
      <c r="BG83" s="6"/>
      <c r="BH83" s="29">
        <v>2030</v>
      </c>
      <c r="BI83" s="43">
        <f>BI208</f>
        <v>1.7163345200769071</v>
      </c>
      <c r="BJ83" s="40">
        <f t="shared" ref="BJ83:BL83" si="34">BJ208</f>
        <v>0.82320695396447252</v>
      </c>
      <c r="BK83" s="41">
        <f t="shared" si="34"/>
        <v>3.1251578096997357E-2</v>
      </c>
      <c r="BL83" s="44">
        <f t="shared" si="34"/>
        <v>0.8931275661124346</v>
      </c>
      <c r="BN83" s="6"/>
      <c r="BO83" s="6"/>
      <c r="BP83" s="29">
        <v>2030</v>
      </c>
      <c r="BQ83" s="43">
        <f>BQ208</f>
        <v>1.7163345200769071</v>
      </c>
      <c r="BR83" s="40">
        <f t="shared" ref="BR83:BT83" si="35">BR208</f>
        <v>0.82320695396447252</v>
      </c>
      <c r="BS83" s="41">
        <f t="shared" si="35"/>
        <v>3.1251578096997357E-2</v>
      </c>
      <c r="BT83" s="44">
        <f t="shared" si="35"/>
        <v>0.8931275661124346</v>
      </c>
    </row>
    <row r="84" spans="1:72" x14ac:dyDescent="0.35">
      <c r="A84" s="6"/>
      <c r="B84" s="6">
        <v>2040</v>
      </c>
      <c r="C84" s="29">
        <v>2040</v>
      </c>
      <c r="D84" s="43">
        <f>D218</f>
        <v>1.8803609105412533</v>
      </c>
      <c r="E84" s="40">
        <f t="shared" ref="E84:G84" si="36">E218</f>
        <v>0.96864909314038994</v>
      </c>
      <c r="F84" s="41">
        <f t="shared" si="36"/>
        <v>4.2214278454690904E-2</v>
      </c>
      <c r="G84" s="44">
        <f t="shared" si="36"/>
        <v>0.91171181740086338</v>
      </c>
      <c r="H84" s="28"/>
      <c r="I84" s="6"/>
      <c r="J84" s="6">
        <v>2040</v>
      </c>
      <c r="K84" s="29">
        <v>2040</v>
      </c>
      <c r="L84" s="43">
        <f>L218</f>
        <v>1.9044292186861234</v>
      </c>
      <c r="M84" s="40">
        <f t="shared" ref="M84:O84" si="37">M218</f>
        <v>1.0056772595171133</v>
      </c>
      <c r="N84" s="41">
        <f t="shared" si="37"/>
        <v>4.0265772130038721E-2</v>
      </c>
      <c r="O84" s="44">
        <f t="shared" si="37"/>
        <v>0.89875195916901007</v>
      </c>
      <c r="Q84" s="6"/>
      <c r="R84" s="6">
        <v>2040</v>
      </c>
      <c r="S84" s="29">
        <v>2040</v>
      </c>
      <c r="T84" s="43">
        <f>T218</f>
        <v>1.8680831692192124</v>
      </c>
      <c r="U84" s="40">
        <f t="shared" ref="U84:W84" si="38">U218</f>
        <v>0.94976026033725003</v>
      </c>
      <c r="V84" s="41">
        <f t="shared" si="38"/>
        <v>4.6316213864527597E-2</v>
      </c>
      <c r="W84" s="44">
        <f t="shared" si="38"/>
        <v>0.91832290888196233</v>
      </c>
      <c r="Y84" s="6"/>
      <c r="Z84" s="6">
        <v>2040</v>
      </c>
      <c r="AA84" s="29">
        <v>2040</v>
      </c>
      <c r="AB84" s="43">
        <f>AB218</f>
        <v>1.8734216177839937</v>
      </c>
      <c r="AC84" s="40">
        <f t="shared" ref="AC84:AE84" si="39">AC218</f>
        <v>0.95797325812922152</v>
      </c>
      <c r="AD84" s="41">
        <f t="shared" si="39"/>
        <v>9.0098717874860595E-2</v>
      </c>
      <c r="AE84" s="44">
        <f t="shared" si="39"/>
        <v>0.91544835965477223</v>
      </c>
      <c r="AG84" s="6"/>
      <c r="AH84" s="6">
        <v>2040</v>
      </c>
      <c r="AI84" s="29">
        <v>2040</v>
      </c>
      <c r="AJ84" s="43">
        <f>AJ218</f>
        <v>1.9024163624909196</v>
      </c>
      <c r="AK84" s="40">
        <f t="shared" ref="AK84:AM84" si="40">AK218</f>
        <v>1.0025805576783378</v>
      </c>
      <c r="AL84" s="41">
        <f t="shared" si="40"/>
        <v>2.0127423324869022E-2</v>
      </c>
      <c r="AM84" s="44">
        <f t="shared" si="40"/>
        <v>0.89983580481258185</v>
      </c>
      <c r="AO84" s="6"/>
      <c r="AP84" s="6">
        <v>2040</v>
      </c>
      <c r="AQ84" s="29">
        <v>2040</v>
      </c>
      <c r="AR84" s="43">
        <f>AR218</f>
        <v>2.0927757544722505</v>
      </c>
      <c r="AS84" s="40">
        <f t="shared" ref="AS84:AU84" si="41">AS218</f>
        <v>1.0994626991880778</v>
      </c>
      <c r="AT84" s="41">
        <f t="shared" si="41"/>
        <v>3.7046391508137738E-2</v>
      </c>
      <c r="AU84" s="44">
        <f t="shared" si="41"/>
        <v>0.99331305528417269</v>
      </c>
      <c r="AW84" s="6"/>
      <c r="AX84" s="6">
        <v>2040</v>
      </c>
      <c r="AY84" s="29">
        <v>2040</v>
      </c>
      <c r="AZ84" s="43">
        <f>AZ218</f>
        <v>2.0927757544722505</v>
      </c>
      <c r="BA84" s="40">
        <f t="shared" ref="BA84:BC84" si="42">BA218</f>
        <v>1.0994626991880778</v>
      </c>
      <c r="BB84" s="41">
        <f t="shared" si="42"/>
        <v>3.7046391508137738E-2</v>
      </c>
      <c r="BC84" s="44">
        <f t="shared" si="42"/>
        <v>0.99331305528417269</v>
      </c>
      <c r="BF84" s="6"/>
      <c r="BG84" s="6">
        <v>2040</v>
      </c>
      <c r="BH84" s="29">
        <v>2040</v>
      </c>
      <c r="BI84" s="43">
        <f>BI218</f>
        <v>1.9798139472558784</v>
      </c>
      <c r="BJ84" s="40">
        <f t="shared" ref="BJ84:BL84" si="43">BJ218</f>
        <v>0.92567530347058224</v>
      </c>
      <c r="BK84" s="41">
        <f t="shared" si="43"/>
        <v>4.0460890323673157E-2</v>
      </c>
      <c r="BL84" s="44">
        <f t="shared" si="43"/>
        <v>1.0541386437852962</v>
      </c>
      <c r="BN84" s="6"/>
      <c r="BO84" s="6">
        <v>2040</v>
      </c>
      <c r="BP84" s="29">
        <v>2040</v>
      </c>
      <c r="BQ84" s="43">
        <f>BQ218</f>
        <v>1.9798139472558784</v>
      </c>
      <c r="BR84" s="40">
        <f t="shared" ref="BR84:BT84" si="44">BR218</f>
        <v>0.92567530347058224</v>
      </c>
      <c r="BS84" s="41">
        <f t="shared" si="44"/>
        <v>4.0460890323673157E-2</v>
      </c>
      <c r="BT84" s="44">
        <f t="shared" si="44"/>
        <v>1.0541386437852962</v>
      </c>
    </row>
    <row r="85" spans="1:72" x14ac:dyDescent="0.35">
      <c r="A85" s="6">
        <v>2050</v>
      </c>
      <c r="B85" s="6"/>
      <c r="C85" s="29">
        <v>2050</v>
      </c>
      <c r="D85" s="43">
        <f>D228</f>
        <v>2.0996401933467452</v>
      </c>
      <c r="E85" s="40">
        <f t="shared" ref="E85:G85" si="45">E228</f>
        <v>1.0922002974565312</v>
      </c>
      <c r="F85" s="41">
        <f t="shared" si="45"/>
        <v>5.300891328390938E-2</v>
      </c>
      <c r="G85" s="44">
        <f t="shared" si="45"/>
        <v>1.007439895890214</v>
      </c>
      <c r="H85" s="28"/>
      <c r="I85" s="6">
        <v>2050</v>
      </c>
      <c r="J85" s="6"/>
      <c r="K85" s="29">
        <v>2050</v>
      </c>
      <c r="L85" s="43">
        <f>L228</f>
        <v>2.1353613906559321</v>
      </c>
      <c r="M85" s="40">
        <f t="shared" ref="M85:O85" si="46">M228</f>
        <v>1.1471559856245117</v>
      </c>
      <c r="N85" s="41">
        <f t="shared" si="46"/>
        <v>5.1341270755122535E-2</v>
      </c>
      <c r="O85" s="44">
        <f t="shared" si="46"/>
        <v>0.9882054050314204</v>
      </c>
      <c r="Q85" s="6">
        <v>2050</v>
      </c>
      <c r="R85" s="6"/>
      <c r="S85" s="29">
        <v>2050</v>
      </c>
      <c r="T85" s="43">
        <f>T228</f>
        <v>2.0817889065357691</v>
      </c>
      <c r="U85" s="40">
        <f t="shared" ref="U85:W85" si="47">U228</f>
        <v>1.0647367792857989</v>
      </c>
      <c r="V85" s="41">
        <f t="shared" si="47"/>
        <v>5.7578520079402687E-2</v>
      </c>
      <c r="W85" s="44">
        <f t="shared" si="47"/>
        <v>1.0170521272499702</v>
      </c>
      <c r="Y85" s="6">
        <v>2050</v>
      </c>
      <c r="Z85" s="6"/>
      <c r="AA85" s="29">
        <v>2050</v>
      </c>
      <c r="AB85" s="43">
        <f>AB228</f>
        <v>2.0904036142493663</v>
      </c>
      <c r="AC85" s="40">
        <f t="shared" ref="AC85:AE85" si="48">AC228</f>
        <v>1.0779901757682557</v>
      </c>
      <c r="AD85" s="41">
        <f t="shared" si="48"/>
        <v>0.11190141209829127</v>
      </c>
      <c r="AE85" s="44">
        <f t="shared" si="48"/>
        <v>1.0124134384811105</v>
      </c>
      <c r="AG85" s="6">
        <v>2050</v>
      </c>
      <c r="AH85" s="6"/>
      <c r="AI85" s="29">
        <v>2050</v>
      </c>
      <c r="AJ85" s="43">
        <f>AJ228</f>
        <v>2.1319540135432127</v>
      </c>
      <c r="AK85" s="40">
        <f t="shared" ref="AK85:AM85" si="49">AK228</f>
        <v>1.1419138669895581</v>
      </c>
      <c r="AL85" s="41">
        <f t="shared" si="49"/>
        <v>2.5681247298204101E-2</v>
      </c>
      <c r="AM85" s="44">
        <f t="shared" si="49"/>
        <v>0.99004014655365458</v>
      </c>
      <c r="AO85" s="6">
        <v>2050</v>
      </c>
      <c r="AP85" s="6"/>
      <c r="AQ85" s="29">
        <v>2050</v>
      </c>
      <c r="AR85" s="43">
        <f>AR228</f>
        <v>2.409207652688806</v>
      </c>
      <c r="AS85" s="40">
        <f t="shared" ref="AS85:AU85" si="50">AS228</f>
        <v>1.2833963887520095</v>
      </c>
      <c r="AT85" s="41">
        <f t="shared" si="50"/>
        <v>4.9677800202633488E-2</v>
      </c>
      <c r="AU85" s="44">
        <f t="shared" si="50"/>
        <v>1.1258112639367965</v>
      </c>
      <c r="AW85" s="6">
        <v>2050</v>
      </c>
      <c r="AX85" s="6"/>
      <c r="AY85" s="29">
        <v>2050</v>
      </c>
      <c r="AZ85" s="43">
        <f>AZ228</f>
        <v>2.409207652688806</v>
      </c>
      <c r="BA85" s="40">
        <f t="shared" ref="BA85:BC85" si="51">BA228</f>
        <v>1.2833963887520095</v>
      </c>
      <c r="BB85" s="41">
        <f t="shared" si="51"/>
        <v>4.9677800202633488E-2</v>
      </c>
      <c r="BC85" s="44">
        <f t="shared" si="51"/>
        <v>1.1258112639367965</v>
      </c>
      <c r="BF85" s="6">
        <v>2050</v>
      </c>
      <c r="BG85" s="6"/>
      <c r="BH85" s="29">
        <v>2050</v>
      </c>
      <c r="BI85" s="43">
        <f>BI228</f>
        <v>2.2435888815421219</v>
      </c>
      <c r="BJ85" s="40">
        <f t="shared" ref="BJ85:BL85" si="52">BJ228</f>
        <v>1.0285982792955728</v>
      </c>
      <c r="BK85" s="41">
        <f t="shared" si="52"/>
        <v>5.068495821432379E-2</v>
      </c>
      <c r="BL85" s="44">
        <f t="shared" si="52"/>
        <v>1.2149906022465491</v>
      </c>
      <c r="BN85" s="6">
        <v>2050</v>
      </c>
      <c r="BO85" s="6"/>
      <c r="BP85" s="29">
        <v>2050</v>
      </c>
      <c r="BQ85" s="43">
        <f>BQ228</f>
        <v>2.2435888815421219</v>
      </c>
      <c r="BR85" s="40">
        <f t="shared" ref="BR85:BT85" si="53">BR228</f>
        <v>1.0285982792955728</v>
      </c>
      <c r="BS85" s="41">
        <f t="shared" si="53"/>
        <v>5.068495821432379E-2</v>
      </c>
      <c r="BT85" s="44">
        <f t="shared" si="53"/>
        <v>1.2149906022465491</v>
      </c>
    </row>
    <row r="86" spans="1:72" ht="15.5" x14ac:dyDescent="0.35">
      <c r="A86" s="6"/>
      <c r="B86" s="6">
        <v>2060</v>
      </c>
      <c r="C86" s="29">
        <v>2060</v>
      </c>
      <c r="D86" s="43">
        <f>D238</f>
        <v>2.1632025391809053</v>
      </c>
      <c r="E86" s="40">
        <f t="shared" ref="E86:G86" si="54">E238</f>
        <v>1.1741577525860085</v>
      </c>
      <c r="F86" s="41">
        <f t="shared" si="54"/>
        <v>6.4847157609657369E-2</v>
      </c>
      <c r="G86" s="44">
        <f t="shared" si="54"/>
        <v>0.98904478659489681</v>
      </c>
      <c r="H86" s="3"/>
      <c r="I86" s="6"/>
      <c r="J86" s="6">
        <v>2060</v>
      </c>
      <c r="K86" s="29">
        <v>2060</v>
      </c>
      <c r="L86" s="43">
        <f>L238</f>
        <v>2.2188631989859888</v>
      </c>
      <c r="M86" s="40">
        <f t="shared" ref="M86:O86" si="55">M238</f>
        <v>1.2597895369015213</v>
      </c>
      <c r="N86" s="41">
        <f t="shared" si="55"/>
        <v>6.3683556057705301E-2</v>
      </c>
      <c r="O86" s="44">
        <f t="shared" si="55"/>
        <v>0.95907366208446754</v>
      </c>
      <c r="Q86" s="6"/>
      <c r="R86" s="6">
        <v>2060</v>
      </c>
      <c r="S86" s="29">
        <v>2060</v>
      </c>
      <c r="T86" s="43">
        <f>T238</f>
        <v>2.128074026081455</v>
      </c>
      <c r="U86" s="40">
        <f t="shared" ref="U86:W86" si="56">U238</f>
        <v>1.120113886279162</v>
      </c>
      <c r="V86" s="41">
        <f t="shared" si="56"/>
        <v>6.9755883064025234E-2</v>
      </c>
      <c r="W86" s="44">
        <f t="shared" si="56"/>
        <v>1.007960139802293</v>
      </c>
      <c r="Y86" s="6"/>
      <c r="Z86" s="6">
        <v>2060</v>
      </c>
      <c r="AA86" s="29">
        <v>2060</v>
      </c>
      <c r="AB86" s="43">
        <f>AB238</f>
        <v>2.1414880339503073</v>
      </c>
      <c r="AC86" s="40">
        <f t="shared" ref="AC86:AE86" si="57">AC238</f>
        <v>1.1407508214620112</v>
      </c>
      <c r="AD86" s="41">
        <f t="shared" si="57"/>
        <v>0.13543416078096845</v>
      </c>
      <c r="AE86" s="44">
        <f t="shared" si="57"/>
        <v>1.0007372124882961</v>
      </c>
      <c r="AG86" s="6"/>
      <c r="AH86" s="6">
        <v>2060</v>
      </c>
      <c r="AI86" s="29">
        <v>2060</v>
      </c>
      <c r="AJ86" s="43">
        <f>AJ238</f>
        <v>2.2136389280095803</v>
      </c>
      <c r="AK86" s="40">
        <f t="shared" ref="AK86:AM86" si="58">AK238</f>
        <v>1.2517521969378158</v>
      </c>
      <c r="AL86" s="41">
        <f t="shared" si="58"/>
        <v>3.1876872257704997E-2</v>
      </c>
      <c r="AM86" s="44">
        <f t="shared" si="58"/>
        <v>0.96188673107176448</v>
      </c>
      <c r="AO86" s="6"/>
      <c r="AP86" s="6">
        <v>2060</v>
      </c>
      <c r="AQ86" s="29">
        <v>2060</v>
      </c>
      <c r="AR86" s="43">
        <f>AR238</f>
        <v>2.4813932928697238</v>
      </c>
      <c r="AS86" s="40">
        <f t="shared" ref="AS86:AU86" si="59">AS238</f>
        <v>1.3944512197995746</v>
      </c>
      <c r="AT86" s="41">
        <f t="shared" si="59"/>
        <v>6.3829855327320231E-2</v>
      </c>
      <c r="AU86" s="44">
        <f t="shared" si="59"/>
        <v>1.0869420730701491</v>
      </c>
      <c r="AW86" s="6"/>
      <c r="AX86" s="6">
        <v>2060</v>
      </c>
      <c r="AY86" s="29">
        <v>2060</v>
      </c>
      <c r="AZ86" s="43">
        <f>AZ238</f>
        <v>2.5082069449448632</v>
      </c>
      <c r="BA86" s="40">
        <f t="shared" ref="BA86:BC86" si="60">BA238</f>
        <v>1.4357029922228668</v>
      </c>
      <c r="BB86" s="41">
        <f t="shared" si="60"/>
        <v>6.3165514785508858E-2</v>
      </c>
      <c r="BC86" s="44">
        <f t="shared" si="60"/>
        <v>1.0725039527219964</v>
      </c>
      <c r="BF86" s="6"/>
      <c r="BG86" s="6">
        <v>2060</v>
      </c>
      <c r="BH86" s="29">
        <v>2060</v>
      </c>
      <c r="BI86" s="43">
        <f>BI238</f>
        <v>2.2884118292882478</v>
      </c>
      <c r="BJ86" s="40">
        <f t="shared" ref="BJ86:BL86" si="61">BJ238</f>
        <v>1.0975566604434586</v>
      </c>
      <c r="BK86" s="41">
        <f t="shared" si="61"/>
        <v>6.1759187548302154E-2</v>
      </c>
      <c r="BL86" s="44">
        <f t="shared" si="61"/>
        <v>1.1908551688447893</v>
      </c>
      <c r="BN86" s="6"/>
      <c r="BO86" s="6">
        <v>2060</v>
      </c>
      <c r="BP86" s="29">
        <v>2060</v>
      </c>
      <c r="BQ86" s="43">
        <f>BQ238</f>
        <v>2.3803651818119702</v>
      </c>
      <c r="BR86" s="40">
        <f t="shared" ref="BR86:BT86" si="62">BR238</f>
        <v>1.1313310489414923</v>
      </c>
      <c r="BS86" s="41">
        <f t="shared" si="62"/>
        <v>6.1245778773502811E-2</v>
      </c>
      <c r="BT86" s="44">
        <f t="shared" si="62"/>
        <v>1.2490341328704779</v>
      </c>
    </row>
    <row r="87" spans="1:72" x14ac:dyDescent="0.35">
      <c r="A87" s="6"/>
      <c r="B87" s="6"/>
      <c r="C87" s="29">
        <v>2070</v>
      </c>
      <c r="D87" s="43">
        <f>D248</f>
        <v>2.1855485817872715</v>
      </c>
      <c r="E87" s="40">
        <f t="shared" ref="E87:G87" si="63">E248</f>
        <v>1.2085362796727255</v>
      </c>
      <c r="F87" s="41">
        <f t="shared" si="63"/>
        <v>7.7118067038203383E-2</v>
      </c>
      <c r="G87" s="44">
        <f t="shared" si="63"/>
        <v>0.97701230211454604</v>
      </c>
      <c r="H87" s="7"/>
      <c r="I87" s="6"/>
      <c r="J87" s="6"/>
      <c r="K87" s="29">
        <v>2070</v>
      </c>
      <c r="L87" s="43">
        <f>L248</f>
        <v>2.2634696063836479</v>
      </c>
      <c r="M87" s="40">
        <f t="shared" ref="M87:O87" si="64">M248</f>
        <v>1.3284147790517662</v>
      </c>
      <c r="N87" s="41">
        <f t="shared" si="64"/>
        <v>7.6811929588675984E-2</v>
      </c>
      <c r="O87" s="44">
        <f t="shared" si="64"/>
        <v>0.93505482733188172</v>
      </c>
      <c r="Q87" s="6"/>
      <c r="R87" s="6"/>
      <c r="S87" s="29">
        <v>2070</v>
      </c>
      <c r="T87" s="43">
        <f>T248</f>
        <v>2.1375004413968748</v>
      </c>
      <c r="U87" s="40">
        <f t="shared" ref="U87:W87" si="65">U248</f>
        <v>1.1346160636874993</v>
      </c>
      <c r="V87" s="41">
        <f t="shared" si="65"/>
        <v>8.2096129461467035E-2</v>
      </c>
      <c r="W87" s="44">
        <f t="shared" si="65"/>
        <v>1.0028843777093754</v>
      </c>
      <c r="Y87" s="6"/>
      <c r="Z87" s="6"/>
      <c r="AA87" s="29">
        <v>2070</v>
      </c>
      <c r="AB87" s="43">
        <f>AB248</f>
        <v>2.1564156186963452</v>
      </c>
      <c r="AC87" s="40">
        <f t="shared" ref="AC87:AE87" si="66">AC248</f>
        <v>1.163716336455916</v>
      </c>
      <c r="AD87" s="41">
        <f t="shared" si="66"/>
        <v>0.15921876366171422</v>
      </c>
      <c r="AE87" s="44">
        <f t="shared" si="66"/>
        <v>0.99269928224042925</v>
      </c>
      <c r="AG87" s="6"/>
      <c r="AH87" s="6"/>
      <c r="AI87" s="29">
        <v>2070</v>
      </c>
      <c r="AJ87" s="43">
        <f>AJ248</f>
        <v>2.2559933990060488</v>
      </c>
      <c r="AK87" s="40">
        <f t="shared" ref="AK87:AM87" si="67">AK248</f>
        <v>1.3169129215477677</v>
      </c>
      <c r="AL87" s="41">
        <f t="shared" si="67"/>
        <v>3.8476407376802031E-2</v>
      </c>
      <c r="AM87" s="44">
        <f t="shared" si="67"/>
        <v>0.93908047745828105</v>
      </c>
      <c r="AO87" s="6"/>
      <c r="AP87" s="6"/>
      <c r="AQ87" s="29">
        <v>2070</v>
      </c>
      <c r="AR87" s="43">
        <f>AR248</f>
        <v>2.5102707374577395</v>
      </c>
      <c r="AS87" s="40">
        <f t="shared" ref="AS87:AU87" si="68">AS248</f>
        <v>1.4388780576272919</v>
      </c>
      <c r="AT87" s="41">
        <f t="shared" si="68"/>
        <v>7.8572022485665555E-2</v>
      </c>
      <c r="AU87" s="44">
        <f t="shared" si="68"/>
        <v>1.0713926798304476</v>
      </c>
      <c r="AW87" s="6"/>
      <c r="AX87" s="6"/>
      <c r="AY87" s="29">
        <v>2070</v>
      </c>
      <c r="AZ87" s="43">
        <f>AZ248</f>
        <v>2.5933054561918896</v>
      </c>
      <c r="BA87" s="40">
        <f t="shared" ref="BA87:BC87" si="69">BA248</f>
        <v>1.5666237787567532</v>
      </c>
      <c r="BB87" s="41">
        <f t="shared" si="69"/>
        <v>7.6266846579104694E-2</v>
      </c>
      <c r="BC87" s="44">
        <f t="shared" si="69"/>
        <v>1.0266816774351364</v>
      </c>
      <c r="BF87" s="6"/>
      <c r="BG87" s="6"/>
      <c r="BH87" s="29">
        <v>2070</v>
      </c>
      <c r="BI87" s="43">
        <f>BI248</f>
        <v>2.3105756216303912</v>
      </c>
      <c r="BJ87" s="40">
        <f t="shared" ref="BJ87:BL87" si="70">BJ248</f>
        <v>1.1316548025082944</v>
      </c>
      <c r="BK87" s="41">
        <f t="shared" si="70"/>
        <v>7.3225924407888901E-2</v>
      </c>
      <c r="BL87" s="44">
        <f t="shared" si="70"/>
        <v>1.1789208191220968</v>
      </c>
      <c r="BN87" s="6"/>
      <c r="BO87" s="6"/>
      <c r="BP87" s="29">
        <v>2070</v>
      </c>
      <c r="BQ87" s="43">
        <f>BQ248</f>
        <v>2.5211916488871413</v>
      </c>
      <c r="BR87" s="40">
        <f t="shared" ref="BR87:BT87" si="71">BR248</f>
        <v>1.2402948444417554</v>
      </c>
      <c r="BS87" s="41">
        <f t="shared" si="71"/>
        <v>7.1483418418313543E-2</v>
      </c>
      <c r="BT87" s="44">
        <f t="shared" si="71"/>
        <v>1.2808968044453859</v>
      </c>
    </row>
    <row r="88" spans="1:72" x14ac:dyDescent="0.35">
      <c r="A88" s="6"/>
      <c r="B88" s="6">
        <v>2080</v>
      </c>
      <c r="C88" s="29">
        <v>2080</v>
      </c>
      <c r="D88" s="43">
        <f>D258</f>
        <v>2.1970843297397828</v>
      </c>
      <c r="E88" s="40">
        <f t="shared" ref="E88:G88" si="72">E258</f>
        <v>1.2262835842150506</v>
      </c>
      <c r="F88" s="41">
        <f t="shared" si="72"/>
        <v>8.9514151363458722E-2</v>
      </c>
      <c r="G88" s="44">
        <f t="shared" si="72"/>
        <v>0.97080074552473228</v>
      </c>
      <c r="H88" s="7"/>
      <c r="I88" s="6"/>
      <c r="J88" s="6">
        <v>2080</v>
      </c>
      <c r="K88" s="29">
        <v>2080</v>
      </c>
      <c r="L88" s="43">
        <f>L258</f>
        <v>2.2916519890042877</v>
      </c>
      <c r="M88" s="40">
        <f t="shared" ref="M88:O88" si="73">M258</f>
        <v>1.3717722907758272</v>
      </c>
      <c r="N88" s="41">
        <f t="shared" si="73"/>
        <v>9.0369501266517119E-2</v>
      </c>
      <c r="O88" s="44">
        <f t="shared" si="73"/>
        <v>0.9198796982284605</v>
      </c>
      <c r="Q88" s="6"/>
      <c r="R88" s="6">
        <v>2080</v>
      </c>
      <c r="S88" s="29">
        <v>2080</v>
      </c>
      <c r="T88" s="43">
        <f>T258</f>
        <v>2.1437780111951428</v>
      </c>
      <c r="U88" s="40">
        <f t="shared" ref="U88:W88" si="74">U258</f>
        <v>1.1442738633771428</v>
      </c>
      <c r="V88" s="41">
        <f t="shared" si="74"/>
        <v>9.4421267620058327E-2</v>
      </c>
      <c r="W88" s="44">
        <f t="shared" si="74"/>
        <v>0.99950414781800001</v>
      </c>
      <c r="Y88" s="6"/>
      <c r="Z88" s="6">
        <v>2080</v>
      </c>
      <c r="AA88" s="29">
        <v>2080</v>
      </c>
      <c r="AB88" s="43">
        <f>AB258</f>
        <v>2.1682001588843534</v>
      </c>
      <c r="AC88" s="40">
        <f t="shared" ref="AC88:AE88" si="75">AC258</f>
        <v>1.1818463982836205</v>
      </c>
      <c r="AD88" s="41">
        <f t="shared" si="75"/>
        <v>0.18290394041579644</v>
      </c>
      <c r="AE88" s="44">
        <f t="shared" si="75"/>
        <v>0.98635376060073288</v>
      </c>
      <c r="AG88" s="6"/>
      <c r="AH88" s="6">
        <v>2080</v>
      </c>
      <c r="AI88" s="29">
        <v>2080</v>
      </c>
      <c r="AJ88" s="43">
        <f>AJ258</f>
        <v>2.281644573018121</v>
      </c>
      <c r="AK88" s="40">
        <f t="shared" ref="AK88:AM88" si="76">AK258</f>
        <v>1.3563762661817249</v>
      </c>
      <c r="AL88" s="41">
        <f t="shared" si="76"/>
        <v>4.530274846032966E-2</v>
      </c>
      <c r="AM88" s="44">
        <f t="shared" si="76"/>
        <v>0.92526830683639605</v>
      </c>
      <c r="AO88" s="6"/>
      <c r="AP88" s="6">
        <v>2080</v>
      </c>
      <c r="AQ88" s="29">
        <v>2080</v>
      </c>
      <c r="AR88" s="43">
        <f>AR258</f>
        <v>2.5244799428619968</v>
      </c>
      <c r="AS88" s="40">
        <f t="shared" ref="AS88:AU88" si="77">AS258</f>
        <v>1.460738373633842</v>
      </c>
      <c r="AT88" s="41">
        <f t="shared" si="77"/>
        <v>9.3480040330326267E-2</v>
      </c>
      <c r="AU88" s="44">
        <f t="shared" si="77"/>
        <v>1.0637415692281549</v>
      </c>
      <c r="AW88" s="6"/>
      <c r="AX88" s="6">
        <v>2080</v>
      </c>
      <c r="AY88" s="29">
        <v>2080</v>
      </c>
      <c r="AZ88" s="43">
        <f>AZ258</f>
        <v>2.6801443458228471</v>
      </c>
      <c r="BA88" s="40">
        <f t="shared" ref="BA88:BC88" si="78">BA258</f>
        <v>1.7002220704966884</v>
      </c>
      <c r="BB88" s="41">
        <f t="shared" si="78"/>
        <v>8.8675536515630107E-2</v>
      </c>
      <c r="BC88" s="44">
        <f t="shared" si="78"/>
        <v>0.97992227532615872</v>
      </c>
      <c r="BF88" s="6"/>
      <c r="BG88" s="6">
        <v>2080</v>
      </c>
      <c r="BH88" s="29">
        <v>2080</v>
      </c>
      <c r="BI88" s="43">
        <f>BI258</f>
        <v>2.3234203038888346</v>
      </c>
      <c r="BJ88" s="40">
        <f t="shared" ref="BJ88:BL88" si="79">BJ258</f>
        <v>1.1514158521366684</v>
      </c>
      <c r="BK88" s="41">
        <f t="shared" si="79"/>
        <v>8.4841344703174185E-2</v>
      </c>
      <c r="BL88" s="44">
        <f t="shared" si="79"/>
        <v>1.1720044517521662</v>
      </c>
      <c r="BN88" s="6"/>
      <c r="BO88" s="6">
        <v>2080</v>
      </c>
      <c r="BP88" s="29">
        <v>2080</v>
      </c>
      <c r="BQ88" s="43">
        <f>BQ258</f>
        <v>2.67032753595893</v>
      </c>
      <c r="BR88" s="40">
        <f t="shared" ref="BR88:BT88" si="80">BR258</f>
        <v>1.362042363013739</v>
      </c>
      <c r="BS88" s="41">
        <f t="shared" si="80"/>
        <v>8.1281980545553786E-2</v>
      </c>
      <c r="BT88" s="44">
        <f t="shared" si="80"/>
        <v>1.308285172945191</v>
      </c>
    </row>
    <row r="89" spans="1:72" x14ac:dyDescent="0.35">
      <c r="A89" s="6"/>
      <c r="B89" s="6"/>
      <c r="C89" s="29">
        <v>2090</v>
      </c>
      <c r="D89" s="43">
        <f>D268</f>
        <v>2.2048336226817096</v>
      </c>
      <c r="E89" s="40">
        <f t="shared" ref="E89:G89" si="81">E268</f>
        <v>1.2382055733564761</v>
      </c>
      <c r="F89" s="41">
        <f t="shared" si="81"/>
        <v>0.10192812824833752</v>
      </c>
      <c r="G89" s="44">
        <f t="shared" si="81"/>
        <v>0.9666280493252335</v>
      </c>
      <c r="H89" s="7"/>
      <c r="I89" s="6"/>
      <c r="J89" s="6"/>
      <c r="K89" s="29">
        <v>2090</v>
      </c>
      <c r="L89" s="43">
        <f>L268</f>
        <v>2.3104004174771728</v>
      </c>
      <c r="M89" s="40">
        <f t="shared" ref="M89:O89" si="82">M268</f>
        <v>1.4006160268879582</v>
      </c>
      <c r="N89" s="41">
        <f t="shared" si="82"/>
        <v>0.10415155612900712</v>
      </c>
      <c r="O89" s="44">
        <f t="shared" si="82"/>
        <v>0.90978439058921468</v>
      </c>
      <c r="Q89" s="6"/>
      <c r="R89" s="6"/>
      <c r="S89" s="29">
        <v>2090</v>
      </c>
      <c r="T89" s="43">
        <f>T268</f>
        <v>2.1496680655400984</v>
      </c>
      <c r="U89" s="40">
        <f t="shared" ref="U89:W89" si="83">U268</f>
        <v>1.1533354854463054</v>
      </c>
      <c r="V89" s="41">
        <f t="shared" si="83"/>
        <v>0.10671041970624638</v>
      </c>
      <c r="W89" s="44">
        <f t="shared" si="83"/>
        <v>0.996332580093793</v>
      </c>
      <c r="Y89" s="6"/>
      <c r="Z89" s="6"/>
      <c r="AA89" s="29">
        <v>2090</v>
      </c>
      <c r="AB89" s="43">
        <f>AB268</f>
        <v>2.1795486138987741</v>
      </c>
      <c r="AC89" s="40">
        <f t="shared" ref="AC89:AE89" si="84">AC268</f>
        <v>1.1993055598442677</v>
      </c>
      <c r="AD89" s="41">
        <f t="shared" si="84"/>
        <v>0.20644864922610759</v>
      </c>
      <c r="AE89" s="44">
        <f t="shared" si="84"/>
        <v>0.9802430540545064</v>
      </c>
      <c r="AG89" s="6"/>
      <c r="AH89" s="6"/>
      <c r="AI89" s="29">
        <v>2090</v>
      </c>
      <c r="AJ89" s="43">
        <f>AJ268</f>
        <v>2.2976874620253254</v>
      </c>
      <c r="AK89" s="40">
        <f t="shared" ref="AK89:AM89" si="85">AK268</f>
        <v>1.3810576338851157</v>
      </c>
      <c r="AL89" s="41">
        <f t="shared" si="85"/>
        <v>5.2254053998321108E-2</v>
      </c>
      <c r="AM89" s="44">
        <f t="shared" si="85"/>
        <v>0.91662982814020966</v>
      </c>
      <c r="AO89" s="6"/>
      <c r="AP89" s="6"/>
      <c r="AQ89" s="29">
        <v>2090</v>
      </c>
      <c r="AR89" s="43">
        <f>AR268</f>
        <v>2.5337111461034376</v>
      </c>
      <c r="AS89" s="40">
        <f t="shared" ref="AS89:AU89" si="86">AS268</f>
        <v>1.4749402247745198</v>
      </c>
      <c r="AT89" s="41">
        <f t="shared" si="86"/>
        <v>0.10841047700822933</v>
      </c>
      <c r="AU89" s="44">
        <f t="shared" si="86"/>
        <v>1.0587709213289178</v>
      </c>
      <c r="AW89" s="6"/>
      <c r="AX89" s="6"/>
      <c r="AY89" s="29">
        <v>2090</v>
      </c>
      <c r="AZ89" s="43">
        <f>AZ268</f>
        <v>2.7750206076886239</v>
      </c>
      <c r="BA89" s="40">
        <f t="shared" ref="BA89:BC89" si="87">BA268</f>
        <v>1.8461855502901909</v>
      </c>
      <c r="BB89" s="41">
        <f t="shared" si="87"/>
        <v>0.10021323822531762</v>
      </c>
      <c r="BC89" s="44">
        <f t="shared" si="87"/>
        <v>0.92883505739843297</v>
      </c>
      <c r="BF89" s="6"/>
      <c r="BG89" s="6"/>
      <c r="BH89" s="29">
        <v>2090</v>
      </c>
      <c r="BI89" s="43">
        <f>BI268</f>
        <v>2.3324282725668537</v>
      </c>
      <c r="BJ89" s="40">
        <f t="shared" ref="BJ89:BL89" si="88">BJ268</f>
        <v>1.1652742654874675</v>
      </c>
      <c r="BK89" s="41">
        <f t="shared" si="88"/>
        <v>9.6505266632320078E-2</v>
      </c>
      <c r="BL89" s="44">
        <f t="shared" si="88"/>
        <v>1.1671540070793862</v>
      </c>
      <c r="BN89" s="6"/>
      <c r="BO89" s="6"/>
      <c r="BP89" s="29">
        <v>2090</v>
      </c>
      <c r="BQ89" s="43">
        <f>BQ268</f>
        <v>2.8311031998033993</v>
      </c>
      <c r="BR89" s="40">
        <f t="shared" ref="BR89:BT89" si="89">BR268</f>
        <v>1.5016972304667686</v>
      </c>
      <c r="BS89" s="41">
        <f t="shared" si="89"/>
        <v>9.0533652229495915E-2</v>
      </c>
      <c r="BT89" s="44">
        <f t="shared" si="89"/>
        <v>1.3294059693366307</v>
      </c>
    </row>
    <row r="90" spans="1:72" x14ac:dyDescent="0.35">
      <c r="A90" s="6">
        <v>2100</v>
      </c>
      <c r="B90" s="6">
        <v>2100</v>
      </c>
      <c r="C90" s="29">
        <v>2100</v>
      </c>
      <c r="D90" s="43">
        <f>D278</f>
        <v>2.2112489758481528</v>
      </c>
      <c r="E90" s="40">
        <f t="shared" ref="E90:G90" si="90">E278</f>
        <v>1.248075347458697</v>
      </c>
      <c r="F90" s="41">
        <f t="shared" si="90"/>
        <v>0.1143226206300635</v>
      </c>
      <c r="G90" s="44">
        <f t="shared" si="90"/>
        <v>0.96317362838945586</v>
      </c>
      <c r="H90" s="7"/>
      <c r="I90" s="6">
        <v>2100</v>
      </c>
      <c r="J90" s="6">
        <v>2100</v>
      </c>
      <c r="K90" s="29">
        <v>2100</v>
      </c>
      <c r="L90" s="43">
        <f>L278</f>
        <v>2.3237260365016423</v>
      </c>
      <c r="M90" s="40">
        <f t="shared" ref="M90:O90" si="91">M278</f>
        <v>1.4211169792332965</v>
      </c>
      <c r="N90" s="41">
        <f t="shared" si="91"/>
        <v>0.11804070154539151</v>
      </c>
      <c r="O90" s="44">
        <f t="shared" si="91"/>
        <v>0.90260905726834584</v>
      </c>
      <c r="Q90" s="6">
        <v>2100</v>
      </c>
      <c r="R90" s="6">
        <v>2100</v>
      </c>
      <c r="S90" s="29">
        <v>2100</v>
      </c>
      <c r="T90" s="43">
        <f>T278</f>
        <v>2.1554962255256354</v>
      </c>
      <c r="U90" s="40">
        <f t="shared" ref="U90:W90" si="92">U278</f>
        <v>1.1623018854240543</v>
      </c>
      <c r="V90" s="41">
        <f t="shared" si="92"/>
        <v>0.11896123178518193</v>
      </c>
      <c r="W90" s="44">
        <f t="shared" si="92"/>
        <v>0.99319434010158103</v>
      </c>
      <c r="Y90" s="6">
        <v>2100</v>
      </c>
      <c r="Z90" s="6">
        <v>2100</v>
      </c>
      <c r="AA90" s="29">
        <v>2100</v>
      </c>
      <c r="AB90" s="43">
        <f>AB278</f>
        <v>2.1907837839358271</v>
      </c>
      <c r="AC90" s="40">
        <f t="shared" ref="AC90:AE90" si="93">AC278</f>
        <v>1.2165904368243496</v>
      </c>
      <c r="AD90" s="41">
        <f t="shared" si="93"/>
        <v>0.22984879511701653</v>
      </c>
      <c r="AE90" s="44">
        <f t="shared" si="93"/>
        <v>0.97419334711147743</v>
      </c>
      <c r="AG90" s="6">
        <v>2100</v>
      </c>
      <c r="AH90" s="6">
        <v>2100</v>
      </c>
      <c r="AI90" s="29">
        <v>2100</v>
      </c>
      <c r="AJ90" s="43">
        <f>AJ278</f>
        <v>2.3082023626406594</v>
      </c>
      <c r="AK90" s="40">
        <f t="shared" ref="AK90:AM90" si="94">AK278</f>
        <v>1.3972344040625531</v>
      </c>
      <c r="AL90" s="41">
        <f t="shared" si="94"/>
        <v>5.9271765513551261E-2</v>
      </c>
      <c r="AM90" s="44">
        <f t="shared" si="94"/>
        <v>0.91096795857810631</v>
      </c>
      <c r="AO90" s="6">
        <v>2100</v>
      </c>
      <c r="AP90" s="6">
        <v>2100</v>
      </c>
      <c r="AQ90" s="29">
        <v>2100</v>
      </c>
      <c r="AR90" s="43">
        <f>AR278</f>
        <v>2.5412430414982548</v>
      </c>
      <c r="AS90" s="40">
        <f t="shared" ref="AS90:AU90" si="95">AS278</f>
        <v>1.4865277561511612</v>
      </c>
      <c r="AT90" s="41">
        <f t="shared" si="95"/>
        <v>0.12331491752734447</v>
      </c>
      <c r="AU90" s="44">
        <f t="shared" si="95"/>
        <v>1.0547152853470936</v>
      </c>
      <c r="AW90" s="6">
        <v>2100</v>
      </c>
      <c r="AX90" s="6">
        <v>2100</v>
      </c>
      <c r="AY90" s="29">
        <v>2100</v>
      </c>
      <c r="AZ90" s="43">
        <f>AZ278</f>
        <v>2.8817858248042549</v>
      </c>
      <c r="BA90" s="40">
        <f t="shared" ref="BA90:BC90" si="96">BA278</f>
        <v>2.010439730468085</v>
      </c>
      <c r="BB90" s="41">
        <f t="shared" si="96"/>
        <v>0.1107184442743661</v>
      </c>
      <c r="BC90" s="44">
        <f t="shared" si="96"/>
        <v>0.87134609433616994</v>
      </c>
      <c r="BF90" s="6">
        <v>2100</v>
      </c>
      <c r="BG90" s="6">
        <v>2100</v>
      </c>
      <c r="BH90" s="29">
        <v>2100</v>
      </c>
      <c r="BI90" s="43">
        <f>BI278</f>
        <v>2.33985265113055</v>
      </c>
      <c r="BJ90" s="40">
        <f t="shared" ref="BJ90:BL90" si="97">BJ278</f>
        <v>1.1766963863546924</v>
      </c>
      <c r="BK90" s="41">
        <f t="shared" si="97"/>
        <v>0.10817654129820181</v>
      </c>
      <c r="BL90" s="44">
        <f t="shared" si="97"/>
        <v>1.1631562647758575</v>
      </c>
      <c r="BN90" s="6">
        <v>2100</v>
      </c>
      <c r="BO90" s="6">
        <v>2100</v>
      </c>
      <c r="BP90" s="29">
        <v>2100</v>
      </c>
      <c r="BQ90" s="43">
        <f>BQ278</f>
        <v>3.0071270275959336</v>
      </c>
      <c r="BR90" s="40">
        <f t="shared" ref="BR90:BT90" si="98">BR278</f>
        <v>1.6648108116860518</v>
      </c>
      <c r="BS90" s="41">
        <f t="shared" si="98"/>
        <v>9.9112842117378822E-2</v>
      </c>
      <c r="BT90" s="44">
        <f t="shared" si="98"/>
        <v>1.3423162159098818</v>
      </c>
    </row>
    <row r="91" spans="1:72" x14ac:dyDescent="0.35">
      <c r="A91" s="6"/>
      <c r="B91" s="6"/>
      <c r="C91" s="29">
        <v>2110</v>
      </c>
      <c r="D91" s="43">
        <f>D288</f>
        <v>2.2171867588715277</v>
      </c>
      <c r="E91" s="40">
        <f t="shared" ref="E91:G91" si="99">E288</f>
        <v>1.2572103982638887</v>
      </c>
      <c r="F91" s="41">
        <f t="shared" si="99"/>
        <v>0.12668465964416481</v>
      </c>
      <c r="G91" s="44">
        <f t="shared" si="99"/>
        <v>0.95997636060763902</v>
      </c>
      <c r="H91" s="7"/>
      <c r="I91" s="6"/>
      <c r="J91" s="6"/>
      <c r="K91" s="29">
        <v>2110</v>
      </c>
      <c r="L91" s="43">
        <f>L288</f>
        <v>2.3339305941866724</v>
      </c>
      <c r="M91" s="40">
        <f t="shared" ref="M91:O91" si="100">M288</f>
        <v>1.4368162987487272</v>
      </c>
      <c r="N91" s="41">
        <f t="shared" si="100"/>
        <v>0.1319696527552123</v>
      </c>
      <c r="O91" s="44">
        <f t="shared" si="100"/>
        <v>0.89711429543794519</v>
      </c>
      <c r="Q91" s="6"/>
      <c r="R91" s="6"/>
      <c r="S91" s="29">
        <v>2110</v>
      </c>
      <c r="T91" s="43">
        <f>T288</f>
        <v>2.1613009339466016</v>
      </c>
      <c r="U91" s="40">
        <f t="shared" ref="U91:W91" si="101">U288</f>
        <v>1.1712322060716951</v>
      </c>
      <c r="V91" s="41">
        <f t="shared" si="101"/>
        <v>0.13117353361222098</v>
      </c>
      <c r="W91" s="44">
        <f t="shared" si="101"/>
        <v>0.99006872787490652</v>
      </c>
      <c r="Y91" s="6"/>
      <c r="Z91" s="6"/>
      <c r="AA91" s="29">
        <v>2110</v>
      </c>
      <c r="AB91" s="43">
        <f>AB288</f>
        <v>2.2019444953494984</v>
      </c>
      <c r="AC91" s="40">
        <f t="shared" ref="AC91:AE91" si="102">AC288</f>
        <v>1.2337607620761513</v>
      </c>
      <c r="AD91" s="41">
        <f t="shared" si="102"/>
        <v>0.25310467886860311</v>
      </c>
      <c r="AE91" s="44">
        <f t="shared" si="102"/>
        <v>0.96818373327334717</v>
      </c>
      <c r="AG91" s="6"/>
      <c r="AH91" s="6"/>
      <c r="AI91" s="29">
        <v>2110</v>
      </c>
      <c r="AJ91" s="43">
        <f>AJ288</f>
        <v>2.3155358294779971</v>
      </c>
      <c r="AK91" s="40">
        <f t="shared" ref="AK91:AM91" si="103">AK288</f>
        <v>1.4085166607353798</v>
      </c>
      <c r="AL91" s="41">
        <f t="shared" si="103"/>
        <v>6.6322216284251362E-2</v>
      </c>
      <c r="AM91" s="44">
        <f t="shared" si="103"/>
        <v>0.90701916874261723</v>
      </c>
      <c r="AO91" s="6"/>
      <c r="AP91" s="6"/>
      <c r="AQ91" s="29">
        <v>2110</v>
      </c>
      <c r="AR91" s="43">
        <f>AR288</f>
        <v>2.5481850098657075</v>
      </c>
      <c r="AS91" s="40">
        <f t="shared" ref="AS91:AU91" si="104">AS288</f>
        <v>1.4972077074857042</v>
      </c>
      <c r="AT91" s="41">
        <f t="shared" si="104"/>
        <v>0.1381770949853281</v>
      </c>
      <c r="AU91" s="44">
        <f t="shared" si="104"/>
        <v>1.0509773023800033</v>
      </c>
      <c r="AW91" s="6"/>
      <c r="AX91" s="6"/>
      <c r="AY91" s="29">
        <v>2110</v>
      </c>
      <c r="AZ91" s="43">
        <f>AZ288</f>
        <v>3.0040370579594193</v>
      </c>
      <c r="BA91" s="40">
        <f t="shared" ref="BA91:BC91" si="105">BA288</f>
        <v>2.1985185507067988</v>
      </c>
      <c r="BB91" s="41">
        <f t="shared" si="105"/>
        <v>0.12000741853925104</v>
      </c>
      <c r="BC91" s="44">
        <f t="shared" si="105"/>
        <v>0.80551850725262053</v>
      </c>
      <c r="BF91" s="6"/>
      <c r="BG91" s="6"/>
      <c r="BH91" s="29">
        <v>2110</v>
      </c>
      <c r="BI91" s="43">
        <f>BI288</f>
        <v>2.3466194224857224</v>
      </c>
      <c r="BJ91" s="40">
        <f t="shared" ref="BJ91:BL91" si="106">BJ288</f>
        <v>1.1871068038241881</v>
      </c>
      <c r="BK91" s="41">
        <f t="shared" si="106"/>
        <v>0.11983828062782663</v>
      </c>
      <c r="BL91" s="44">
        <f t="shared" si="106"/>
        <v>1.1595126186615343</v>
      </c>
      <c r="BN91" s="6"/>
      <c r="BO91" s="6"/>
      <c r="BP91" s="29">
        <v>2110</v>
      </c>
      <c r="BQ91" s="43">
        <f>BQ288</f>
        <v>3.2029633344874755</v>
      </c>
      <c r="BR91" s="40">
        <f t="shared" ref="BR91:BT91" si="107">BR288</f>
        <v>1.8584051299807309</v>
      </c>
      <c r="BS91" s="41">
        <f t="shared" si="107"/>
        <v>0.10685901572179871</v>
      </c>
      <c r="BT91" s="44">
        <f t="shared" si="107"/>
        <v>1.3445582045067446</v>
      </c>
    </row>
    <row r="92" spans="1:72" x14ac:dyDescent="0.35">
      <c r="A92" s="6"/>
      <c r="B92" s="6"/>
      <c r="C92" s="29">
        <v>2120</v>
      </c>
      <c r="D92" s="43">
        <f>D298</f>
        <v>2.222946023435727</v>
      </c>
      <c r="E92" s="40">
        <f t="shared" ref="E92:G92" si="108">E298</f>
        <v>1.2660708052857341</v>
      </c>
      <c r="F92" s="41">
        <f t="shared" si="108"/>
        <v>0.13900979864876126</v>
      </c>
      <c r="G92" s="44">
        <f t="shared" si="108"/>
        <v>0.95687521814999288</v>
      </c>
      <c r="I92" s="6"/>
      <c r="J92" s="6"/>
      <c r="K92" s="29">
        <v>2120</v>
      </c>
      <c r="L92" s="43">
        <f>L298</f>
        <v>2.3423349358171164</v>
      </c>
      <c r="M92" s="40">
        <f t="shared" ref="M92:O92" si="109">M298</f>
        <v>1.4497460551032562</v>
      </c>
      <c r="N92" s="41">
        <f t="shared" si="109"/>
        <v>0.14589987810256691</v>
      </c>
      <c r="O92" s="44">
        <f t="shared" si="109"/>
        <v>0.89258888071386022</v>
      </c>
      <c r="Q92" s="6"/>
      <c r="R92" s="6"/>
      <c r="S92" s="29">
        <v>2120</v>
      </c>
      <c r="T92" s="43">
        <f>T298</f>
        <v>2.1670867741667559</v>
      </c>
      <c r="U92" s="40">
        <f t="shared" ref="U92:W92" si="110">U298</f>
        <v>1.1801334987180863</v>
      </c>
      <c r="V92" s="41">
        <f t="shared" si="110"/>
        <v>0.14334741206940069</v>
      </c>
      <c r="W92" s="44">
        <f t="shared" si="110"/>
        <v>0.98695327544866962</v>
      </c>
      <c r="Y92" s="6"/>
      <c r="Z92" s="6"/>
      <c r="AA92" s="29">
        <v>2120</v>
      </c>
      <c r="AB92" s="43">
        <f>AB298</f>
        <v>2.2130357487151038</v>
      </c>
      <c r="AC92" s="40">
        <f t="shared" ref="AC92:AE92" si="111">AC298</f>
        <v>1.2508242287924678</v>
      </c>
      <c r="AD92" s="41">
        <f t="shared" si="111"/>
        <v>0.27621711996494341</v>
      </c>
      <c r="AE92" s="44">
        <f t="shared" si="111"/>
        <v>0.96221151992263598</v>
      </c>
      <c r="AG92" s="6"/>
      <c r="AH92" s="6"/>
      <c r="AI92" s="29">
        <v>2120</v>
      </c>
      <c r="AJ92" s="43">
        <f>AJ298</f>
        <v>2.3210373540909264</v>
      </c>
      <c r="AK92" s="40">
        <f t="shared" ref="AK92:AM92" si="112">AK298</f>
        <v>1.4169805447552712</v>
      </c>
      <c r="AL92" s="41">
        <f t="shared" si="112"/>
        <v>7.3386054647561066E-2</v>
      </c>
      <c r="AM92" s="44">
        <f t="shared" si="112"/>
        <v>0.90405680933565513</v>
      </c>
      <c r="AO92" s="6"/>
      <c r="AP92" s="6"/>
      <c r="AQ92" s="29">
        <v>2120</v>
      </c>
      <c r="AR92" s="43">
        <f>AR298</f>
        <v>2.5549124555081884</v>
      </c>
      <c r="AS92" s="40">
        <f t="shared" ref="AS92:AU92" si="113">AS298</f>
        <v>1.5075576238587514</v>
      </c>
      <c r="AT92" s="41">
        <f t="shared" si="113"/>
        <v>0.15299161923731588</v>
      </c>
      <c r="AU92" s="44">
        <f t="shared" si="113"/>
        <v>1.047354831649437</v>
      </c>
      <c r="AW92" s="6"/>
      <c r="AX92" s="6"/>
      <c r="AY92" s="29">
        <v>2120</v>
      </c>
      <c r="AZ92" s="43">
        <f>AZ298</f>
        <v>3.1460153059220222</v>
      </c>
      <c r="BA92" s="40">
        <f t="shared" ref="BA92:BC92" si="114">BA298</f>
        <v>2.4169466244954192</v>
      </c>
      <c r="BB92" s="41">
        <f t="shared" si="114"/>
        <v>0.12785263633102173</v>
      </c>
      <c r="BC92" s="44">
        <f t="shared" si="114"/>
        <v>0.72906868142660297</v>
      </c>
      <c r="BF92" s="6"/>
      <c r="BG92" s="6"/>
      <c r="BH92" s="29">
        <v>2120</v>
      </c>
      <c r="BI92" s="43">
        <f>BI298</f>
        <v>2.353109152012415</v>
      </c>
      <c r="BJ92" s="40">
        <f t="shared" ref="BJ92:BL92" si="115">BJ298</f>
        <v>1.1970910030960233</v>
      </c>
      <c r="BK92" s="41">
        <f t="shared" si="115"/>
        <v>0.1314835670237211</v>
      </c>
      <c r="BL92" s="44">
        <f t="shared" si="115"/>
        <v>1.1560181489163917</v>
      </c>
      <c r="BN92" s="6"/>
      <c r="BO92" s="6"/>
      <c r="BP92" s="29">
        <v>2120</v>
      </c>
      <c r="BQ92" s="43">
        <f>BQ298</f>
        <v>3.4247714167309717</v>
      </c>
      <c r="BR92" s="40">
        <f t="shared" ref="BR92:BT92" si="116">BR298</f>
        <v>2.0919560257399556</v>
      </c>
      <c r="BS92" s="41">
        <f t="shared" si="116"/>
        <v>0.11355822578643968</v>
      </c>
      <c r="BT92" s="44">
        <f t="shared" si="116"/>
        <v>1.3328153909910161</v>
      </c>
    </row>
    <row r="93" spans="1:72" x14ac:dyDescent="0.35">
      <c r="A93" s="6"/>
      <c r="B93" s="6"/>
      <c r="C93" s="29">
        <v>2130</v>
      </c>
      <c r="D93" s="43">
        <f>D308</f>
        <v>2.2286312253060654</v>
      </c>
      <c r="E93" s="40">
        <f t="shared" ref="E93:G93" si="117">E308</f>
        <v>1.2748172697016389</v>
      </c>
      <c r="F93" s="41">
        <f t="shared" si="117"/>
        <v>0.15129656640217515</v>
      </c>
      <c r="G93" s="44">
        <f t="shared" si="117"/>
        <v>0.9538139556044265</v>
      </c>
      <c r="I93" s="6"/>
      <c r="J93" s="6"/>
      <c r="K93" s="29">
        <v>2130</v>
      </c>
      <c r="L93" s="43">
        <f>L308</f>
        <v>2.3496970352856636</v>
      </c>
      <c r="M93" s="40">
        <f t="shared" ref="M93:O93" si="118">M308</f>
        <v>1.4610723619779442</v>
      </c>
      <c r="N93" s="41">
        <f t="shared" si="118"/>
        <v>0.15980934503620337</v>
      </c>
      <c r="O93" s="44">
        <f t="shared" si="118"/>
        <v>0.88862467330771944</v>
      </c>
      <c r="Q93" s="6"/>
      <c r="R93" s="6"/>
      <c r="S93" s="29">
        <v>2130</v>
      </c>
      <c r="T93" s="43">
        <f>T308</f>
        <v>2.1728543372510702</v>
      </c>
      <c r="U93" s="40">
        <f t="shared" ref="U93:W93" si="119">U308</f>
        <v>1.1890066726939543</v>
      </c>
      <c r="V93" s="41">
        <f t="shared" si="119"/>
        <v>0.15548298401829458</v>
      </c>
      <c r="W93" s="44">
        <f t="shared" si="119"/>
        <v>0.98384766455711592</v>
      </c>
      <c r="Y93" s="6"/>
      <c r="Z93" s="6"/>
      <c r="AA93" s="29">
        <v>2130</v>
      </c>
      <c r="AB93" s="43">
        <f>AB308</f>
        <v>2.2240585133807276</v>
      </c>
      <c r="AC93" s="40">
        <f t="shared" ref="AC93:AE93" si="120">AC308</f>
        <v>1.2677823282780425</v>
      </c>
      <c r="AD93" s="41">
        <f t="shared" si="120"/>
        <v>0.29918699483776401</v>
      </c>
      <c r="AE93" s="44">
        <f t="shared" si="120"/>
        <v>0.95627618510268508</v>
      </c>
      <c r="AG93" s="6"/>
      <c r="AH93" s="6"/>
      <c r="AI93" s="29">
        <v>2130</v>
      </c>
      <c r="AJ93" s="43">
        <f>AJ308</f>
        <v>2.3254830239439359</v>
      </c>
      <c r="AK93" s="40">
        <f t="shared" ref="AK93:AM93" si="121">AK308</f>
        <v>1.4238200368368248</v>
      </c>
      <c r="AL93" s="41">
        <f t="shared" si="121"/>
        <v>8.0452161414404824E-2</v>
      </c>
      <c r="AM93" s="44">
        <f t="shared" si="121"/>
        <v>0.90166298710711112</v>
      </c>
      <c r="AO93" s="6"/>
      <c r="AP93" s="6"/>
      <c r="AQ93" s="29">
        <v>2130</v>
      </c>
      <c r="AR93" s="43">
        <f>AR308</f>
        <v>2.5615524452814098</v>
      </c>
      <c r="AS93" s="40">
        <f t="shared" ref="AS93:AU93" si="122">AS308</f>
        <v>1.5177729927406309</v>
      </c>
      <c r="AT93" s="41">
        <f t="shared" si="122"/>
        <v>0.1677567798486532</v>
      </c>
      <c r="AU93" s="44">
        <f t="shared" si="122"/>
        <v>1.0437794525407789</v>
      </c>
      <c r="AW93" s="6"/>
      <c r="AX93" s="6"/>
      <c r="AY93" s="29">
        <v>2130</v>
      </c>
      <c r="AZ93" s="43">
        <f>AZ308</f>
        <v>3.3132066753545781</v>
      </c>
      <c r="BA93" s="40">
        <f t="shared" ref="BA93:BC93" si="123">BA308</f>
        <v>2.6741641159301204</v>
      </c>
      <c r="BB93" s="41">
        <f t="shared" si="123"/>
        <v>0.1339623141743474</v>
      </c>
      <c r="BC93" s="44">
        <f t="shared" si="123"/>
        <v>0.63904255942445776</v>
      </c>
      <c r="BF93" s="6"/>
      <c r="BG93" s="6"/>
      <c r="BH93" s="29">
        <v>2130</v>
      </c>
      <c r="BI93" s="43">
        <f>BI308</f>
        <v>2.3594782537807149</v>
      </c>
      <c r="BJ93" s="40">
        <f t="shared" ref="BJ93:BL93" si="124">BJ308</f>
        <v>1.2068896212011</v>
      </c>
      <c r="BK93" s="41">
        <f t="shared" si="124"/>
        <v>0.14310958043201297</v>
      </c>
      <c r="BL93" s="44">
        <f t="shared" si="124"/>
        <v>1.1525886325796149</v>
      </c>
      <c r="BN93" s="6"/>
      <c r="BO93" s="6"/>
      <c r="BP93" s="29">
        <v>2130</v>
      </c>
      <c r="BQ93" s="43">
        <f>BQ308</f>
        <v>3.6811489377831457</v>
      </c>
      <c r="BR93" s="40">
        <f t="shared" ref="BR93:BT93" si="125">BR308</f>
        <v>2.3786906735125304</v>
      </c>
      <c r="BS93" s="41">
        <f t="shared" si="125"/>
        <v>0.11891764779859275</v>
      </c>
      <c r="BT93" s="44">
        <f t="shared" si="125"/>
        <v>1.3024582642706153</v>
      </c>
    </row>
    <row r="94" spans="1:72" x14ac:dyDescent="0.35">
      <c r="A94" s="6"/>
      <c r="B94" s="6"/>
      <c r="C94" s="29">
        <v>2140</v>
      </c>
      <c r="D94" s="43">
        <f>D318</f>
        <v>2.2342788740875275</v>
      </c>
      <c r="E94" s="40">
        <f t="shared" ref="E94:G94" si="126">E318</f>
        <v>1.2835059601346579</v>
      </c>
      <c r="F94" s="41">
        <f t="shared" si="126"/>
        <v>0.16354453030873767</v>
      </c>
      <c r="G94" s="44">
        <f t="shared" si="126"/>
        <v>0.95077291395286956</v>
      </c>
      <c r="I94" s="6"/>
      <c r="J94" s="6"/>
      <c r="K94" s="29">
        <v>2140</v>
      </c>
      <c r="L94" s="43">
        <f>L318</f>
        <v>2.3564518739858547</v>
      </c>
      <c r="M94" s="40">
        <f t="shared" ref="M94:O94" si="127">M318</f>
        <v>1.4714644215166992</v>
      </c>
      <c r="N94" s="41">
        <f t="shared" si="127"/>
        <v>0.17368548840024456</v>
      </c>
      <c r="O94" s="44">
        <f t="shared" si="127"/>
        <v>0.88498745246915544</v>
      </c>
      <c r="Q94" s="6"/>
      <c r="R94" s="6"/>
      <c r="S94" s="29">
        <v>2140</v>
      </c>
      <c r="T94" s="43">
        <f>T318</f>
        <v>2.1786037433998429</v>
      </c>
      <c r="U94" s="40">
        <f t="shared" ref="U94:W94" si="128">U318</f>
        <v>1.1978519129228351</v>
      </c>
      <c r="V94" s="41">
        <f t="shared" si="128"/>
        <v>0.16758036951967248</v>
      </c>
      <c r="W94" s="44">
        <f t="shared" si="128"/>
        <v>0.98075183047700776</v>
      </c>
      <c r="Y94" s="6"/>
      <c r="Z94" s="6"/>
      <c r="AA94" s="29">
        <v>2140</v>
      </c>
      <c r="AB94" s="43">
        <f>AB318</f>
        <v>2.2350132762392394</v>
      </c>
      <c r="AC94" s="40">
        <f t="shared" ref="AC94:AE94" si="129">AC318</f>
        <v>1.2846358095988302</v>
      </c>
      <c r="AD94" s="41">
        <f t="shared" si="129"/>
        <v>0.32201518189756639</v>
      </c>
      <c r="AE94" s="44">
        <f t="shared" si="129"/>
        <v>0.95037746664040923</v>
      </c>
      <c r="AG94" s="6"/>
      <c r="AH94" s="6"/>
      <c r="AI94" s="29">
        <v>2140</v>
      </c>
      <c r="AJ94" s="43">
        <f>AJ318</f>
        <v>2.329319165761504</v>
      </c>
      <c r="AK94" s="40">
        <f t="shared" ref="AK94:AM94" si="130">AK318</f>
        <v>1.4297217934792372</v>
      </c>
      <c r="AL94" s="41">
        <f t="shared" si="130"/>
        <v>8.7514151816818042E-2</v>
      </c>
      <c r="AM94" s="44">
        <f t="shared" si="130"/>
        <v>0.89959737228226677</v>
      </c>
      <c r="AO94" s="6"/>
      <c r="AP94" s="6"/>
      <c r="AQ94" s="29">
        <v>2140</v>
      </c>
      <c r="AR94" s="43">
        <f>AR318</f>
        <v>2.5681480221391233</v>
      </c>
      <c r="AS94" s="40">
        <f t="shared" ref="AS94:AU94" si="131">AS318</f>
        <v>1.5279200340601895</v>
      </c>
      <c r="AT94" s="41">
        <f t="shared" si="131"/>
        <v>0.18247211101135311</v>
      </c>
      <c r="AU94" s="44">
        <f t="shared" si="131"/>
        <v>1.0402279880789338</v>
      </c>
      <c r="AW94" s="6"/>
      <c r="AX94" s="6"/>
      <c r="AY94" s="29">
        <v>2140</v>
      </c>
      <c r="AZ94" s="43">
        <f>AZ318</f>
        <v>3.5129970792817149</v>
      </c>
      <c r="BA94" s="40">
        <f t="shared" ref="BA94:BC94" si="132">BA318</f>
        <v>2.9815339681257149</v>
      </c>
      <c r="BB94" s="41">
        <f t="shared" si="132"/>
        <v>0.13795409044453671</v>
      </c>
      <c r="BC94" s="44">
        <f t="shared" si="132"/>
        <v>0.53146311115599998</v>
      </c>
      <c r="BF94" s="6"/>
      <c r="BG94" s="6"/>
      <c r="BH94" s="29">
        <v>2140</v>
      </c>
      <c r="BI94" s="43">
        <f>BI318</f>
        <v>2.3657910219440588</v>
      </c>
      <c r="BJ94" s="40">
        <f t="shared" ref="BJ94:BL94" si="133">BJ318</f>
        <v>1.2166015722216292</v>
      </c>
      <c r="BK94" s="41">
        <f t="shared" si="133"/>
        <v>0.15471518473240603</v>
      </c>
      <c r="BL94" s="44">
        <f t="shared" si="133"/>
        <v>1.1491894497224295</v>
      </c>
      <c r="BN94" s="6"/>
      <c r="BO94" s="6"/>
      <c r="BP94" s="29">
        <v>2140</v>
      </c>
      <c r="BQ94" s="43">
        <f>BQ318</f>
        <v>3.9844048559424396</v>
      </c>
      <c r="BR94" s="40">
        <f t="shared" ref="BR94:BT94" si="134">BR318</f>
        <v>2.7375459322191373</v>
      </c>
      <c r="BS94" s="41">
        <f t="shared" si="134"/>
        <v>0.1225270680534717</v>
      </c>
      <c r="BT94" s="44">
        <f t="shared" si="134"/>
        <v>1.2468589237233023</v>
      </c>
    </row>
    <row r="95" spans="1:72" x14ac:dyDescent="0.35">
      <c r="A95" s="6">
        <v>2150</v>
      </c>
      <c r="B95" s="6"/>
      <c r="C95" s="29">
        <v>2150</v>
      </c>
      <c r="D95" s="43">
        <f>D328</f>
        <v>2.2399017548601692</v>
      </c>
      <c r="E95" s="40">
        <f t="shared" ref="E95:G95" si="135">E328</f>
        <v>1.2921565459387219</v>
      </c>
      <c r="F95" s="41">
        <f t="shared" si="135"/>
        <v>0.17575362017326013</v>
      </c>
      <c r="G95" s="44">
        <f t="shared" si="135"/>
        <v>0.94774520892144731</v>
      </c>
      <c r="I95" s="6">
        <v>2150</v>
      </c>
      <c r="J95" s="6"/>
      <c r="K95" s="29">
        <v>2150</v>
      </c>
      <c r="L95" s="43">
        <f>L328</f>
        <v>2.362849090469517</v>
      </c>
      <c r="M95" s="40">
        <f t="shared" ref="M95:O95" si="136">M328</f>
        <v>1.481306293030026</v>
      </c>
      <c r="N95" s="41">
        <f t="shared" si="136"/>
        <v>0.18752117543088923</v>
      </c>
      <c r="O95" s="44">
        <f t="shared" si="136"/>
        <v>0.88154279743949093</v>
      </c>
      <c r="Q95" s="6">
        <v>2150</v>
      </c>
      <c r="R95" s="6"/>
      <c r="S95" s="29">
        <v>2150</v>
      </c>
      <c r="T95" s="43">
        <f>T328</f>
        <v>2.1843350571379387</v>
      </c>
      <c r="U95" s="40">
        <f t="shared" ref="U95:W95" si="137">U328</f>
        <v>1.206669318673752</v>
      </c>
      <c r="V95" s="41">
        <f t="shared" si="137"/>
        <v>0.17963968867706537</v>
      </c>
      <c r="W95" s="44">
        <f t="shared" si="137"/>
        <v>0.9776657384641867</v>
      </c>
      <c r="Y95" s="6">
        <v>2150</v>
      </c>
      <c r="Z95" s="6"/>
      <c r="AA95" s="29">
        <v>2150</v>
      </c>
      <c r="AB95" s="43">
        <f>AB328</f>
        <v>2.2459004644282343</v>
      </c>
      <c r="AC95" s="40">
        <f t="shared" ref="AC95:AE95" si="138">AC328</f>
        <v>1.301385329889591</v>
      </c>
      <c r="AD95" s="41">
        <f t="shared" si="138"/>
        <v>0.34470255501605029</v>
      </c>
      <c r="AE95" s="44">
        <f t="shared" si="138"/>
        <v>0.94451513453864333</v>
      </c>
      <c r="AG95" s="6">
        <v>2150</v>
      </c>
      <c r="AH95" s="6"/>
      <c r="AI95" s="29">
        <v>2150</v>
      </c>
      <c r="AJ95" s="43">
        <f>AJ328</f>
        <v>2.3328024631358848</v>
      </c>
      <c r="AK95" s="40">
        <f t="shared" ref="AK95:AM95" si="139">AK328</f>
        <v>1.4350807125167457</v>
      </c>
      <c r="AL95" s="41">
        <f t="shared" si="139"/>
        <v>9.4568363802039312E-2</v>
      </c>
      <c r="AM95" s="44">
        <f t="shared" si="139"/>
        <v>0.89772175061913906</v>
      </c>
      <c r="AO95" s="6">
        <v>2150</v>
      </c>
      <c r="AP95" s="6"/>
      <c r="AQ95" s="29">
        <v>2150</v>
      </c>
      <c r="AR95" s="43">
        <f>AR328</f>
        <v>2.5747137997975864</v>
      </c>
      <c r="AS95" s="40">
        <f t="shared" ref="AS95:AU95" si="140">AS328</f>
        <v>1.5380212304578251</v>
      </c>
      <c r="AT95" s="41">
        <f t="shared" si="140"/>
        <v>0.19713756764709814</v>
      </c>
      <c r="AU95" s="44">
        <f t="shared" si="140"/>
        <v>1.0366925693397613</v>
      </c>
      <c r="AW95" s="6">
        <v>2150</v>
      </c>
      <c r="AX95" s="6"/>
      <c r="AY95" s="29">
        <v>2150</v>
      </c>
      <c r="AZ95" s="43">
        <f>AZ328</f>
        <v>3.7555786053096303</v>
      </c>
      <c r="BA95" s="40">
        <f t="shared" ref="BA95:BC95" si="141">BA328</f>
        <v>3.3547363158609698</v>
      </c>
      <c r="BB95" s="41">
        <f t="shared" si="141"/>
        <v>0.13931731488815621</v>
      </c>
      <c r="BC95" s="44">
        <f t="shared" si="141"/>
        <v>0.40084228944866052</v>
      </c>
      <c r="BF95" s="6">
        <v>2150</v>
      </c>
      <c r="BG95" s="6"/>
      <c r="BH95" s="29">
        <v>2150</v>
      </c>
      <c r="BI95" s="43">
        <f>BI328</f>
        <v>2.3720738919343822</v>
      </c>
      <c r="BJ95" s="40">
        <f t="shared" ref="BJ95:BL95" si="142">BJ328</f>
        <v>1.2262675260528957</v>
      </c>
      <c r="BK95" s="41">
        <f t="shared" si="142"/>
        <v>0.16629993581231217</v>
      </c>
      <c r="BL95" s="44">
        <f t="shared" si="142"/>
        <v>1.1458063658814865</v>
      </c>
      <c r="BN95" s="6">
        <v>2150</v>
      </c>
      <c r="BO95" s="6"/>
      <c r="BP95" s="29">
        <v>2150</v>
      </c>
      <c r="BQ95" s="43">
        <f>BQ328</f>
        <v>4.3525879714484885</v>
      </c>
      <c r="BR95" s="40">
        <f t="shared" ref="BR95:BT95" si="143">BR328</f>
        <v>3.1962891868438281</v>
      </c>
      <c r="BS95" s="41">
        <f t="shared" si="143"/>
        <v>0.12379812890329721</v>
      </c>
      <c r="BT95" s="44">
        <f t="shared" si="143"/>
        <v>1.1562987846046604</v>
      </c>
    </row>
    <row r="96" spans="1:72" x14ac:dyDescent="0.35">
      <c r="A96" s="6"/>
      <c r="B96" s="6"/>
      <c r="C96" s="29">
        <v>2160</v>
      </c>
      <c r="D96" s="43">
        <f>D338</f>
        <v>2.2455043688170773</v>
      </c>
      <c r="E96" s="40">
        <f t="shared" ref="E96:G96" si="144">E338</f>
        <v>1.3007759520262729</v>
      </c>
      <c r="F96" s="41">
        <f t="shared" si="144"/>
        <v>0.18792389208073457</v>
      </c>
      <c r="G96" s="44">
        <f t="shared" si="144"/>
        <v>0.94472841679080433</v>
      </c>
      <c r="I96" s="6"/>
      <c r="J96" s="6"/>
      <c r="K96" s="29">
        <v>2160</v>
      </c>
      <c r="L96" s="43">
        <f>L338</f>
        <v>2.3690319679224547</v>
      </c>
      <c r="M96" s="40">
        <f t="shared" ref="M96:O96" si="145">M338</f>
        <v>1.4908184121883918</v>
      </c>
      <c r="N96" s="41">
        <f t="shared" si="145"/>
        <v>0.20131239035229923</v>
      </c>
      <c r="O96" s="44">
        <f t="shared" si="145"/>
        <v>0.8782135557340629</v>
      </c>
      <c r="Q96" s="6"/>
      <c r="R96" s="6"/>
      <c r="S96" s="29">
        <v>2160</v>
      </c>
      <c r="T96" s="43">
        <f>T338</f>
        <v>2.1900483362674512</v>
      </c>
      <c r="U96" s="40">
        <f t="shared" ref="U96:W96" si="146">U338</f>
        <v>1.2154589788730015</v>
      </c>
      <c r="V96" s="41">
        <f t="shared" si="146"/>
        <v>0.19166106126566387</v>
      </c>
      <c r="W96" s="44">
        <f t="shared" si="146"/>
        <v>0.97458935739444974</v>
      </c>
      <c r="Y96" s="6"/>
      <c r="Z96" s="6"/>
      <c r="AA96" s="29">
        <v>2160</v>
      </c>
      <c r="AB96" s="43">
        <f>AB338</f>
        <v>2.2567204956909732</v>
      </c>
      <c r="AC96" s="40">
        <f t="shared" ref="AC96:AE96" si="147">AC338</f>
        <v>1.3180315318322666</v>
      </c>
      <c r="AD96" s="41">
        <f t="shared" si="147"/>
        <v>0.36724998277927101</v>
      </c>
      <c r="AE96" s="44">
        <f t="shared" si="147"/>
        <v>0.93868896385870659</v>
      </c>
      <c r="AG96" s="6"/>
      <c r="AH96" s="6"/>
      <c r="AI96" s="29">
        <v>2160</v>
      </c>
      <c r="AJ96" s="43">
        <f>AJ338</f>
        <v>2.336080537195893</v>
      </c>
      <c r="AK96" s="40">
        <f t="shared" ref="AK96:AM96" si="148">AK338</f>
        <v>1.4401239033782971</v>
      </c>
      <c r="AL96" s="41">
        <f t="shared" si="148"/>
        <v>0.101612701114365</v>
      </c>
      <c r="AM96" s="44">
        <f t="shared" si="148"/>
        <v>0.89595663381759594</v>
      </c>
      <c r="AO96" s="6"/>
      <c r="AP96" s="6"/>
      <c r="AQ96" s="29">
        <v>2160</v>
      </c>
      <c r="AR96" s="43">
        <f>AR338</f>
        <v>2.5812547729120938</v>
      </c>
      <c r="AS96" s="40">
        <f t="shared" ref="AS96:AU96" si="149">AS338</f>
        <v>1.5480842660186063</v>
      </c>
      <c r="AT96" s="41">
        <f t="shared" si="149"/>
        <v>0.21175324664712503</v>
      </c>
      <c r="AU96" s="44">
        <f t="shared" si="149"/>
        <v>1.0331705068934876</v>
      </c>
      <c r="AW96" s="6"/>
      <c r="AX96" s="6"/>
      <c r="AY96" s="29">
        <v>2160</v>
      </c>
      <c r="AZ96" s="43">
        <f>AZ338</f>
        <v>3.9756617903222686</v>
      </c>
      <c r="BA96" s="40">
        <f t="shared" ref="BA96:BC96" si="150">BA338</f>
        <v>3.6933258312650286</v>
      </c>
      <c r="BB96" s="41">
        <f t="shared" si="150"/>
        <v>0.13931731488815621</v>
      </c>
      <c r="BC96" s="44">
        <f t="shared" si="150"/>
        <v>0.28233595905724007</v>
      </c>
      <c r="BF96" s="6"/>
      <c r="BG96" s="6"/>
      <c r="BH96" s="29">
        <v>2160</v>
      </c>
      <c r="BI96" s="43">
        <f>BI338</f>
        <v>2.3783377402896466</v>
      </c>
      <c r="BJ96" s="40">
        <f t="shared" ref="BJ96:BL96" si="151">BJ338</f>
        <v>1.235904215830226</v>
      </c>
      <c r="BK96" s="41">
        <f t="shared" si="151"/>
        <v>0.17786367391325017</v>
      </c>
      <c r="BL96" s="44">
        <f t="shared" si="151"/>
        <v>1.1424335244594206</v>
      </c>
      <c r="BN96" s="6"/>
      <c r="BO96" s="6"/>
      <c r="BP96" s="29">
        <v>2160</v>
      </c>
      <c r="BQ96" s="43">
        <f>BQ338</f>
        <v>4.65988697840816</v>
      </c>
      <c r="BR96" s="40">
        <f t="shared" ref="BR96:BT96" si="152">BR338</f>
        <v>3.6690568898587075</v>
      </c>
      <c r="BS96" s="41">
        <f t="shared" si="152"/>
        <v>0.12379812890329721</v>
      </c>
      <c r="BT96" s="44">
        <f t="shared" si="152"/>
        <v>0.99083008854945254</v>
      </c>
    </row>
    <row r="97" spans="1:73" x14ac:dyDescent="0.35">
      <c r="A97" s="6"/>
      <c r="B97" s="6"/>
      <c r="C97" s="29">
        <v>2170</v>
      </c>
      <c r="D97" s="43">
        <f>D348</f>
        <v>2.2510883245917261</v>
      </c>
      <c r="E97" s="40">
        <f t="shared" ref="E97:G97" si="153">E348</f>
        <v>1.3093666532180399</v>
      </c>
      <c r="F97" s="41">
        <f t="shared" si="153"/>
        <v>0.20005544595225974</v>
      </c>
      <c r="G97" s="44">
        <f t="shared" si="153"/>
        <v>0.94172167137368623</v>
      </c>
      <c r="I97" s="6"/>
      <c r="J97" s="6"/>
      <c r="K97" s="29">
        <v>2170</v>
      </c>
      <c r="L97" s="43">
        <f>L348</f>
        <v>2.3750827595321908</v>
      </c>
      <c r="M97" s="40">
        <f t="shared" ref="M97:O97" si="154">M348</f>
        <v>1.5001273223572171</v>
      </c>
      <c r="N97" s="41">
        <f t="shared" si="154"/>
        <v>0.21505690572973785</v>
      </c>
      <c r="O97" s="44">
        <f t="shared" si="154"/>
        <v>0.8749554371749737</v>
      </c>
      <c r="Q97" s="6"/>
      <c r="R97" s="6"/>
      <c r="S97" s="29">
        <v>2170</v>
      </c>
      <c r="T97" s="43">
        <f>T348</f>
        <v>2.1957436376398958</v>
      </c>
      <c r="U97" s="40">
        <f t="shared" ref="U97:W97" si="155">U348</f>
        <v>1.2242209809844549</v>
      </c>
      <c r="V97" s="41">
        <f t="shared" si="155"/>
        <v>0.20364460668961301</v>
      </c>
      <c r="W97" s="44">
        <f t="shared" si="155"/>
        <v>0.97152265665544091</v>
      </c>
      <c r="Y97" s="6"/>
      <c r="Z97" s="6"/>
      <c r="AA97" s="29">
        <v>2170</v>
      </c>
      <c r="AB97" s="43">
        <f>AB348</f>
        <v>2.2674737843887725</v>
      </c>
      <c r="AC97" s="40">
        <f t="shared" ref="AC97:AE97" si="156">AC348</f>
        <v>1.3345750529058036</v>
      </c>
      <c r="AD97" s="41">
        <f t="shared" si="156"/>
        <v>0.38965832842795484</v>
      </c>
      <c r="AE97" s="44">
        <f t="shared" si="156"/>
        <v>0.93289873148296887</v>
      </c>
      <c r="AG97" s="6"/>
      <c r="AH97" s="6"/>
      <c r="AI97" s="29">
        <v>2170</v>
      </c>
      <c r="AJ97" s="43">
        <f>AJ348</f>
        <v>2.3392382879931422</v>
      </c>
      <c r="AK97" s="40">
        <f t="shared" ref="AK97:AM97" si="157">AK348</f>
        <v>1.4449819815279112</v>
      </c>
      <c r="AL97" s="41">
        <f t="shared" si="157"/>
        <v>0.10864596795954398</v>
      </c>
      <c r="AM97" s="44">
        <f t="shared" si="157"/>
        <v>0.89425630646523091</v>
      </c>
      <c r="AO97" s="6"/>
      <c r="AP97" s="6"/>
      <c r="AQ97" s="29">
        <v>2170</v>
      </c>
      <c r="AR97" s="43">
        <f>AR348</f>
        <v>2.5877726814064568</v>
      </c>
      <c r="AS97" s="40">
        <f t="shared" ref="AS97:AU97" si="158">AS348</f>
        <v>1.558111817548395</v>
      </c>
      <c r="AT97" s="41">
        <f t="shared" si="158"/>
        <v>0.22631929255643601</v>
      </c>
      <c r="AU97" s="44">
        <f t="shared" si="158"/>
        <v>1.0296608638580618</v>
      </c>
      <c r="AW97" s="6"/>
      <c r="AX97" s="6"/>
      <c r="AY97" s="29">
        <v>2170</v>
      </c>
      <c r="AZ97" s="43">
        <f>AZ348</f>
        <v>4.1306788599991782</v>
      </c>
      <c r="BA97" s="40">
        <f t="shared" ref="BA97:BC97" si="159">BA348</f>
        <v>3.9318136307679667</v>
      </c>
      <c r="BB97" s="41">
        <f t="shared" si="159"/>
        <v>0.13931731488815621</v>
      </c>
      <c r="BC97" s="44">
        <f t="shared" si="159"/>
        <v>0.19886522923121142</v>
      </c>
      <c r="BF97" s="6"/>
      <c r="BG97" s="6"/>
      <c r="BH97" s="29">
        <v>2170</v>
      </c>
      <c r="BI97" s="43">
        <f>BI348</f>
        <v>2.3845870492568171</v>
      </c>
      <c r="BJ97" s="40">
        <f t="shared" ref="BJ97:BL97" si="160">BJ348</f>
        <v>1.2455185373181803</v>
      </c>
      <c r="BK97" s="41">
        <f t="shared" si="160"/>
        <v>0.18940635609673862</v>
      </c>
      <c r="BL97" s="44">
        <f t="shared" si="160"/>
        <v>1.1390685119386368</v>
      </c>
      <c r="BN97" s="6"/>
      <c r="BO97" s="6"/>
      <c r="BP97" s="29">
        <v>2170</v>
      </c>
      <c r="BQ97" s="43">
        <f>BQ348</f>
        <v>4.9232108755971655</v>
      </c>
      <c r="BR97" s="40">
        <f t="shared" ref="BR97:BT97" si="161">BR348</f>
        <v>4.0741705778417927</v>
      </c>
      <c r="BS97" s="41">
        <f t="shared" si="161"/>
        <v>0.12379812890329721</v>
      </c>
      <c r="BT97" s="44">
        <f t="shared" si="161"/>
        <v>0.84904029775537282</v>
      </c>
    </row>
    <row r="98" spans="1:73" x14ac:dyDescent="0.35">
      <c r="A98" s="6"/>
      <c r="B98" s="6"/>
      <c r="C98" s="29">
        <v>2180</v>
      </c>
      <c r="D98" s="43">
        <f>D358</f>
        <v>2.2566542207199767</v>
      </c>
      <c r="E98" s="40">
        <f t="shared" ref="E98:G98" si="162">E358</f>
        <v>1.3179295703384262</v>
      </c>
      <c r="F98" s="41">
        <f t="shared" si="162"/>
        <v>0.21214839675929051</v>
      </c>
      <c r="G98" s="44">
        <f t="shared" si="162"/>
        <v>0.93872465038155051</v>
      </c>
      <c r="I98" s="6"/>
      <c r="J98" s="6"/>
      <c r="K98" s="29">
        <v>2180</v>
      </c>
      <c r="L98" s="43">
        <f>L358</f>
        <v>2.3810486975350713</v>
      </c>
      <c r="M98" s="40">
        <f t="shared" ref="M98:O98" si="163">M358</f>
        <v>1.5093056885154943</v>
      </c>
      <c r="N98" s="41">
        <f t="shared" si="163"/>
        <v>0.22875352005341937</v>
      </c>
      <c r="O98" s="44">
        <f t="shared" si="163"/>
        <v>0.87174300901957702</v>
      </c>
      <c r="Q98" s="6"/>
      <c r="R98" s="6"/>
      <c r="S98" s="29">
        <v>2180</v>
      </c>
      <c r="T98" s="43">
        <f>T358</f>
        <v>2.2014210178372644</v>
      </c>
      <c r="U98" s="40">
        <f t="shared" ref="U98:W98" si="164">U358</f>
        <v>1.2329554120573301</v>
      </c>
      <c r="V98" s="41">
        <f t="shared" si="164"/>
        <v>0.21559044397802293</v>
      </c>
      <c r="W98" s="44">
        <f t="shared" si="164"/>
        <v>0.96846560577993435</v>
      </c>
      <c r="Y98" s="6"/>
      <c r="Z98" s="6"/>
      <c r="AA98" s="29">
        <v>2180</v>
      </c>
      <c r="AB98" s="43">
        <f>AB358</f>
        <v>2.2781607422310941</v>
      </c>
      <c r="AC98" s="40">
        <f t="shared" ref="AC98:AE98" si="165">AC358</f>
        <v>1.3510165265093754</v>
      </c>
      <c r="AD98" s="41">
        <f t="shared" si="165"/>
        <v>0.41192844987947885</v>
      </c>
      <c r="AE98" s="44">
        <f t="shared" si="165"/>
        <v>0.92714421572171868</v>
      </c>
      <c r="AG98" s="6"/>
      <c r="AH98" s="6"/>
      <c r="AI98" s="29">
        <v>2180</v>
      </c>
      <c r="AJ98" s="43">
        <f>AJ358</f>
        <v>2.3423245451133115</v>
      </c>
      <c r="AK98" s="40">
        <f t="shared" ref="AK98:AM98" si="166">AK358</f>
        <v>1.4497300694050945</v>
      </c>
      <c r="AL98" s="41">
        <f t="shared" si="166"/>
        <v>0.11566748637489678</v>
      </c>
      <c r="AM98" s="44">
        <f t="shared" si="166"/>
        <v>0.89259447570821693</v>
      </c>
      <c r="AO98" s="6"/>
      <c r="AP98" s="6"/>
      <c r="AQ98" s="29">
        <v>2180</v>
      </c>
      <c r="AR98" s="43">
        <f>AR358</f>
        <v>2.5942681638125507</v>
      </c>
      <c r="AS98" s="40">
        <f t="shared" ref="AS98:AU98" si="167">AS358</f>
        <v>1.5681048674039244</v>
      </c>
      <c r="AT98" s="41">
        <f t="shared" si="167"/>
        <v>0.2408358656638184</v>
      </c>
      <c r="AU98" s="44">
        <f t="shared" si="167"/>
        <v>1.0261632964086262</v>
      </c>
      <c r="AW98" s="6"/>
      <c r="AX98" s="6"/>
      <c r="AY98" s="29">
        <v>2180</v>
      </c>
      <c r="AZ98" s="43">
        <f>AZ358</f>
        <v>4.2398661742859831</v>
      </c>
      <c r="BA98" s="40">
        <f t="shared" ref="BA98:BC98" si="168">BA358</f>
        <v>4.0997941142861283</v>
      </c>
      <c r="BB98" s="41">
        <f t="shared" si="168"/>
        <v>0.13931731488815621</v>
      </c>
      <c r="BC98" s="44">
        <f t="shared" si="168"/>
        <v>0.14007205999985484</v>
      </c>
      <c r="BF98" s="6"/>
      <c r="BG98" s="6"/>
      <c r="BH98" s="29">
        <v>2180</v>
      </c>
      <c r="BI98" s="43">
        <f>BI358</f>
        <v>2.3908236731863619</v>
      </c>
      <c r="BJ98" s="40">
        <f t="shared" ref="BJ98:BL98" si="169">BJ358</f>
        <v>1.2551133433636337</v>
      </c>
      <c r="BK98" s="41">
        <f t="shared" si="169"/>
        <v>0.20092798739255838</v>
      </c>
      <c r="BL98" s="44">
        <f t="shared" si="169"/>
        <v>1.1357103298227282</v>
      </c>
      <c r="BN98" s="6"/>
      <c r="BO98" s="6"/>
      <c r="BP98" s="29">
        <v>2180</v>
      </c>
      <c r="BQ98" s="43">
        <f>BQ358</f>
        <v>5.1488525902152213</v>
      </c>
      <c r="BR98" s="40">
        <f t="shared" ref="BR98:BT98" si="170">BR358</f>
        <v>4.4213116772541863</v>
      </c>
      <c r="BS98" s="41">
        <f t="shared" si="170"/>
        <v>0.12379812890329721</v>
      </c>
      <c r="BT98" s="44">
        <f t="shared" si="170"/>
        <v>0.72754091296103507</v>
      </c>
    </row>
    <row r="99" spans="1:73" x14ac:dyDescent="0.35">
      <c r="A99" s="6"/>
      <c r="B99" s="6"/>
      <c r="C99" s="29">
        <v>2190</v>
      </c>
      <c r="D99" s="43">
        <f>D368</f>
        <v>2.2622023029298872</v>
      </c>
      <c r="E99" s="40">
        <f t="shared" ref="E99:G99" si="171">E368</f>
        <v>1.3264650814305956</v>
      </c>
      <c r="F99" s="41">
        <f t="shared" si="171"/>
        <v>0.22420286447348109</v>
      </c>
      <c r="G99" s="44">
        <f t="shared" si="171"/>
        <v>0.93573722149929162</v>
      </c>
      <c r="I99" s="6"/>
      <c r="J99" s="6"/>
      <c r="K99" s="29">
        <v>2190</v>
      </c>
      <c r="L99" s="43">
        <f>L368</f>
        <v>2.3869569179829586</v>
      </c>
      <c r="M99" s="40">
        <f t="shared" ref="M99:O99" si="172">M368</f>
        <v>1.5183952584353206</v>
      </c>
      <c r="N99" s="41">
        <f t="shared" si="172"/>
        <v>0.24240162024241102</v>
      </c>
      <c r="O99" s="44">
        <f t="shared" si="172"/>
        <v>0.86856165954763798</v>
      </c>
      <c r="Q99" s="6"/>
      <c r="R99" s="6"/>
      <c r="S99" s="29">
        <v>2190</v>
      </c>
      <c r="T99" s="43">
        <f>T368</f>
        <v>2.2070805332528218</v>
      </c>
      <c r="U99" s="40">
        <f t="shared" ref="U99:W99" si="173">U368</f>
        <v>1.2416623588504954</v>
      </c>
      <c r="V99" s="41">
        <f t="shared" si="173"/>
        <v>0.22749869178554094</v>
      </c>
      <c r="W99" s="44">
        <f t="shared" si="173"/>
        <v>0.96541817440232647</v>
      </c>
      <c r="Y99" s="6"/>
      <c r="Z99" s="6"/>
      <c r="AA99" s="29">
        <v>2190</v>
      </c>
      <c r="AB99" s="43">
        <f>AB368</f>
        <v>2.2887817783763893</v>
      </c>
      <c r="AC99" s="40">
        <f t="shared" ref="AC99:AE99" si="174">AC368</f>
        <v>1.3673565821175222</v>
      </c>
      <c r="AD99" s="41">
        <f t="shared" si="174"/>
        <v>0.434061199759398</v>
      </c>
      <c r="AE99" s="44">
        <f t="shared" si="174"/>
        <v>0.9214251962588671</v>
      </c>
      <c r="AG99" s="6"/>
      <c r="AH99" s="6"/>
      <c r="AI99" s="29">
        <v>2190</v>
      </c>
      <c r="AJ99" s="43">
        <f>AJ368</f>
        <v>2.3453673942586875</v>
      </c>
      <c r="AK99" s="40">
        <f t="shared" ref="AK99:AM99" si="175">AK368</f>
        <v>1.454411375782596</v>
      </c>
      <c r="AL99" s="41">
        <f t="shared" si="175"/>
        <v>0.12267687618154469</v>
      </c>
      <c r="AM99" s="44">
        <f t="shared" si="175"/>
        <v>0.8909560184760914</v>
      </c>
      <c r="AO99" s="6"/>
      <c r="AP99" s="6"/>
      <c r="AQ99" s="29">
        <v>2190</v>
      </c>
      <c r="AR99" s="43">
        <f>AR368</f>
        <v>2.6007414858425228</v>
      </c>
      <c r="AS99" s="40">
        <f t="shared" ref="AS99:AU99" si="176">AS368</f>
        <v>1.5780638243731115</v>
      </c>
      <c r="AT99" s="41">
        <f t="shared" si="176"/>
        <v>0.25530313120655246</v>
      </c>
      <c r="AU99" s="44">
        <f t="shared" si="176"/>
        <v>1.0226776614694113</v>
      </c>
      <c r="AW99" s="6"/>
      <c r="AX99" s="6"/>
      <c r="AY99" s="29">
        <v>2190</v>
      </c>
      <c r="AZ99" s="43">
        <f>AZ368</f>
        <v>4.3167729925222806</v>
      </c>
      <c r="BA99" s="40">
        <f t="shared" ref="BA99:BC99" si="177">BA368</f>
        <v>4.2181122961881243</v>
      </c>
      <c r="BB99" s="41">
        <f t="shared" si="177"/>
        <v>0.13931731488815621</v>
      </c>
      <c r="BC99" s="44">
        <f t="shared" si="177"/>
        <v>9.8660696334156306E-2</v>
      </c>
      <c r="BF99" s="6"/>
      <c r="BG99" s="6"/>
      <c r="BH99" s="29">
        <v>2190</v>
      </c>
      <c r="BI99" s="43">
        <f>BI368</f>
        <v>2.3970483864146797</v>
      </c>
      <c r="BJ99" s="40">
        <f t="shared" ref="BJ99:BL99" si="178">BJ368</f>
        <v>1.264689825253354</v>
      </c>
      <c r="BK99" s="41">
        <f t="shared" si="178"/>
        <v>0.21242859250269758</v>
      </c>
      <c r="BL99" s="44">
        <f t="shared" si="178"/>
        <v>1.1323585611613256</v>
      </c>
      <c r="BN99" s="6"/>
      <c r="BO99" s="6"/>
      <c r="BP99" s="29">
        <v>2190</v>
      </c>
      <c r="BQ99" s="43">
        <f>BQ368</f>
        <v>5.3422045188448948</v>
      </c>
      <c r="BR99" s="40">
        <f t="shared" ref="BR99:BT99" si="179">BR368</f>
        <v>4.7187761828383001</v>
      </c>
      <c r="BS99" s="41">
        <f t="shared" si="179"/>
        <v>0.12379812890329721</v>
      </c>
      <c r="BT99" s="44">
        <f t="shared" si="179"/>
        <v>0.62342833600659464</v>
      </c>
    </row>
    <row r="100" spans="1:73" x14ac:dyDescent="0.35">
      <c r="A100" s="6">
        <v>2200</v>
      </c>
      <c r="B100" s="6"/>
      <c r="C100" s="29">
        <v>2200</v>
      </c>
      <c r="D100" s="43">
        <f>D378</f>
        <v>2.2677326936445246</v>
      </c>
      <c r="E100" s="40">
        <f t="shared" ref="E100:G100" si="180">E378</f>
        <v>1.3349733748377299</v>
      </c>
      <c r="F100" s="41">
        <f t="shared" si="180"/>
        <v>0.23621897055833563</v>
      </c>
      <c r="G100" s="44">
        <f t="shared" si="180"/>
        <v>0.93275931880679464</v>
      </c>
      <c r="I100" s="6">
        <v>2200</v>
      </c>
      <c r="J100" s="6"/>
      <c r="K100" s="29">
        <v>2200</v>
      </c>
      <c r="L100" s="43">
        <f>L378</f>
        <v>2.3928230250195472</v>
      </c>
      <c r="M100" s="40">
        <f t="shared" ref="M100:O100" si="181">M378</f>
        <v>1.5274200384916115</v>
      </c>
      <c r="N100" s="41">
        <f t="shared" si="181"/>
        <v>0.25600093059733875</v>
      </c>
      <c r="O100" s="44">
        <f t="shared" si="181"/>
        <v>0.86540298652793579</v>
      </c>
      <c r="Q100" s="6">
        <v>2200</v>
      </c>
      <c r="R100" s="6"/>
      <c r="S100" s="29">
        <v>2200</v>
      </c>
      <c r="T100" s="43">
        <f>T378</f>
        <v>2.2127222401011157</v>
      </c>
      <c r="U100" s="40">
        <f t="shared" ref="U100:W100" si="182">U378</f>
        <v>1.2503419078478704</v>
      </c>
      <c r="V100" s="41">
        <f t="shared" si="182"/>
        <v>0.23936946839345824</v>
      </c>
      <c r="W100" s="44">
        <f t="shared" si="182"/>
        <v>0.96238033225324537</v>
      </c>
      <c r="Y100" s="6">
        <v>2200</v>
      </c>
      <c r="Z100" s="6"/>
      <c r="AA100" s="29">
        <v>2200</v>
      </c>
      <c r="AB100" s="43">
        <f>AB378</f>
        <v>2.2993372994578709</v>
      </c>
      <c r="AC100" s="40">
        <f t="shared" ref="AC100:AE100" si="183">AC378</f>
        <v>1.3835958453198016</v>
      </c>
      <c r="AD100" s="41">
        <f t="shared" si="183"/>
        <v>0.45605742543393196</v>
      </c>
      <c r="AE100" s="44">
        <f t="shared" si="183"/>
        <v>0.91574145413806929</v>
      </c>
      <c r="AG100" s="6">
        <v>2200</v>
      </c>
      <c r="AH100" s="6"/>
      <c r="AI100" s="29">
        <v>2200</v>
      </c>
      <c r="AJ100" s="43">
        <f>AJ378</f>
        <v>2.3483829914599621</v>
      </c>
      <c r="AK100" s="40">
        <f t="shared" ref="AK100:AM100" si="184">AK378</f>
        <v>1.459050756092249</v>
      </c>
      <c r="AL100" s="41">
        <f t="shared" si="184"/>
        <v>0.12967392843648803</v>
      </c>
      <c r="AM100" s="44">
        <f t="shared" si="184"/>
        <v>0.88933223536771311</v>
      </c>
      <c r="AO100" s="6">
        <v>2200</v>
      </c>
      <c r="AP100" s="6"/>
      <c r="AQ100" s="29">
        <v>2200</v>
      </c>
      <c r="AR100" s="43">
        <f>AR378</f>
        <v>2.6071927868981328</v>
      </c>
      <c r="AS100" s="40">
        <f t="shared" ref="AS100:AU100" si="185">AS378</f>
        <v>1.5879889029202046</v>
      </c>
      <c r="AT100" s="41">
        <f t="shared" si="185"/>
        <v>0.26972125571916322</v>
      </c>
      <c r="AU100" s="44">
        <f t="shared" si="185"/>
        <v>1.0192038839779283</v>
      </c>
      <c r="AW100" s="6">
        <v>2200</v>
      </c>
      <c r="AX100" s="6"/>
      <c r="AY100" s="29">
        <v>2200</v>
      </c>
      <c r="AZ100" s="43">
        <f>AZ378</f>
        <v>4.3709428265351837</v>
      </c>
      <c r="BA100" s="40">
        <f t="shared" ref="BA100:BC100" si="186">BA378</f>
        <v>4.3014505023618206</v>
      </c>
      <c r="BB100" s="41">
        <f t="shared" si="186"/>
        <v>0.13931731488815621</v>
      </c>
      <c r="BC100" s="44">
        <f t="shared" si="186"/>
        <v>6.9492324173363151E-2</v>
      </c>
      <c r="BF100" s="6">
        <v>2200</v>
      </c>
      <c r="BG100" s="6"/>
      <c r="BH100" s="29">
        <v>2200</v>
      </c>
      <c r="BI100" s="43">
        <f>BI378</f>
        <v>2.4032615194003473</v>
      </c>
      <c r="BJ100" s="40">
        <f t="shared" ref="BJ100:BL100" si="187">BJ378</f>
        <v>1.2742484913851497</v>
      </c>
      <c r="BK100" s="41">
        <f t="shared" si="187"/>
        <v>0.2239082041725432</v>
      </c>
      <c r="BL100" s="44">
        <f t="shared" si="187"/>
        <v>1.1290130280151975</v>
      </c>
      <c r="BN100" s="6">
        <v>2200</v>
      </c>
      <c r="BO100" s="6"/>
      <c r="BP100" s="29">
        <v>2200</v>
      </c>
      <c r="BQ100" s="43">
        <f>BQ378</f>
        <v>5.5078873952053051</v>
      </c>
      <c r="BR100" s="40">
        <f t="shared" ref="BR100:BT100" si="188">BR378</f>
        <v>4.9736729157004698</v>
      </c>
      <c r="BS100" s="41">
        <f t="shared" si="188"/>
        <v>0.12379812890329721</v>
      </c>
      <c r="BT100" s="44">
        <f t="shared" si="188"/>
        <v>0.53421447950483536</v>
      </c>
    </row>
    <row r="101" spans="1:73" x14ac:dyDescent="0.35">
      <c r="A101" s="6"/>
      <c r="B101" s="6"/>
      <c r="C101" s="29"/>
      <c r="D101" s="43"/>
      <c r="E101" s="40"/>
      <c r="F101" s="41"/>
      <c r="G101" s="44"/>
      <c r="I101" s="6"/>
      <c r="J101" s="6"/>
      <c r="K101" s="29"/>
      <c r="L101" s="43"/>
      <c r="M101" s="40"/>
      <c r="N101" s="41"/>
      <c r="O101" s="44"/>
      <c r="Q101" s="6"/>
      <c r="R101" s="6"/>
      <c r="S101" s="29"/>
      <c r="T101" s="43"/>
      <c r="U101" s="40"/>
      <c r="V101" s="41"/>
      <c r="W101" s="44"/>
      <c r="Y101" s="6"/>
      <c r="Z101" s="6"/>
      <c r="AA101" s="29"/>
      <c r="AB101" s="43"/>
      <c r="AC101" s="40"/>
      <c r="AD101" s="41"/>
      <c r="AE101" s="44"/>
      <c r="AG101" s="6"/>
      <c r="AH101" s="6"/>
      <c r="AI101" s="29"/>
      <c r="AJ101" s="43"/>
      <c r="AK101" s="40"/>
      <c r="AL101" s="41"/>
      <c r="AM101" s="44"/>
      <c r="AO101" s="6"/>
      <c r="AP101" s="6"/>
      <c r="AQ101" s="29"/>
      <c r="AR101" s="43"/>
      <c r="AS101" s="40"/>
      <c r="AT101" s="41"/>
      <c r="AU101" s="44"/>
      <c r="AW101" s="6"/>
      <c r="AX101" s="6"/>
      <c r="AY101" s="29"/>
      <c r="AZ101" s="43"/>
      <c r="BA101" s="40"/>
      <c r="BB101" s="41"/>
      <c r="BC101" s="44"/>
      <c r="BF101" s="6"/>
      <c r="BG101" s="6"/>
      <c r="BH101" s="29"/>
      <c r="BI101" s="43"/>
      <c r="BJ101" s="40"/>
      <c r="BK101" s="41"/>
      <c r="BL101" s="44"/>
      <c r="BN101" s="6"/>
      <c r="BO101" s="6"/>
      <c r="BP101" s="29"/>
      <c r="BQ101" s="43"/>
      <c r="BR101" s="40"/>
      <c r="BS101" s="41"/>
      <c r="BT101" s="44"/>
    </row>
    <row r="102" spans="1:73" x14ac:dyDescent="0.35">
      <c r="A102" s="1" t="s">
        <v>78</v>
      </c>
      <c r="B102" s="6"/>
      <c r="C102" s="29"/>
      <c r="D102" s="43"/>
      <c r="E102" s="40"/>
      <c r="F102" s="41"/>
      <c r="G102" s="44"/>
      <c r="I102" s="1" t="s">
        <v>78</v>
      </c>
      <c r="J102" s="6"/>
      <c r="K102" s="29"/>
      <c r="L102" s="43"/>
      <c r="M102" s="40"/>
      <c r="N102" s="41"/>
      <c r="O102" s="44"/>
      <c r="Q102" s="1" t="s">
        <v>78</v>
      </c>
      <c r="R102" s="6"/>
      <c r="S102" s="29"/>
      <c r="T102" s="43"/>
      <c r="U102" s="40"/>
      <c r="V102" s="41"/>
      <c r="W102" s="44"/>
      <c r="Y102" s="1" t="s">
        <v>78</v>
      </c>
      <c r="Z102" s="6"/>
      <c r="AA102" s="29"/>
      <c r="AB102" s="43"/>
      <c r="AC102" s="40"/>
      <c r="AD102" s="41"/>
      <c r="AE102" s="44"/>
      <c r="AG102" s="1" t="s">
        <v>78</v>
      </c>
      <c r="AH102" s="6"/>
      <c r="AI102" s="29"/>
      <c r="AJ102" s="43"/>
      <c r="AK102" s="40"/>
      <c r="AL102" s="41"/>
      <c r="AM102" s="44"/>
      <c r="AO102" s="1" t="s">
        <v>78</v>
      </c>
      <c r="AP102" s="6"/>
      <c r="AQ102" s="29"/>
      <c r="AR102" s="43"/>
      <c r="AS102" s="40"/>
      <c r="AT102" s="41"/>
      <c r="AU102" s="44"/>
      <c r="AW102" s="1" t="s">
        <v>78</v>
      </c>
      <c r="AX102" s="6"/>
      <c r="AY102" s="29"/>
      <c r="AZ102" s="43"/>
      <c r="BA102" s="40"/>
      <c r="BB102" s="41"/>
      <c r="BC102" s="44"/>
      <c r="BF102" s="1" t="s">
        <v>78</v>
      </c>
      <c r="BG102" s="6"/>
      <c r="BH102" s="29"/>
      <c r="BI102" s="43"/>
      <c r="BJ102" s="40"/>
      <c r="BK102" s="41"/>
      <c r="BL102" s="44"/>
      <c r="BN102" s="1" t="s">
        <v>78</v>
      </c>
      <c r="BO102" s="6"/>
      <c r="BP102" s="29"/>
      <c r="BQ102" s="43"/>
      <c r="BR102" s="40"/>
      <c r="BS102" s="41"/>
      <c r="BT102" s="44"/>
    </row>
    <row r="103" spans="1:73" x14ac:dyDescent="0.35">
      <c r="A103" s="6" t="s">
        <v>89</v>
      </c>
      <c r="B103" s="6"/>
      <c r="C103" s="29" t="s">
        <v>79</v>
      </c>
      <c r="D103" s="43" t="s">
        <v>80</v>
      </c>
      <c r="E103" s="40"/>
      <c r="F103" s="41"/>
      <c r="G103" s="44"/>
      <c r="I103" s="6" t="s">
        <v>90</v>
      </c>
      <c r="J103" s="6"/>
      <c r="K103" s="29" t="s">
        <v>79</v>
      </c>
      <c r="L103" s="43" t="s">
        <v>80</v>
      </c>
      <c r="M103" s="40"/>
      <c r="N103" s="41"/>
      <c r="O103" s="44"/>
      <c r="Q103" s="6" t="s">
        <v>91</v>
      </c>
      <c r="R103" s="6"/>
      <c r="S103" s="29" t="s">
        <v>79</v>
      </c>
      <c r="T103" s="43" t="s">
        <v>80</v>
      </c>
      <c r="U103" s="40"/>
      <c r="V103" s="41"/>
      <c r="W103" s="44"/>
      <c r="Y103" s="6" t="s">
        <v>92</v>
      </c>
      <c r="Z103" s="6"/>
      <c r="AA103" s="29" t="s">
        <v>79</v>
      </c>
      <c r="AB103" s="43" t="s">
        <v>80</v>
      </c>
      <c r="AC103" s="40"/>
      <c r="AD103" s="41"/>
      <c r="AE103" s="44"/>
      <c r="AG103" s="6" t="s">
        <v>93</v>
      </c>
      <c r="AH103" s="6"/>
      <c r="AI103" s="29" t="s">
        <v>79</v>
      </c>
      <c r="AJ103" s="43" t="s">
        <v>96</v>
      </c>
      <c r="AK103" s="40"/>
      <c r="AL103" s="41"/>
      <c r="AM103" s="44"/>
      <c r="AO103" s="6" t="s">
        <v>94</v>
      </c>
      <c r="AP103" s="6"/>
      <c r="AQ103" s="29" t="s">
        <v>79</v>
      </c>
      <c r="AR103" s="43" t="s">
        <v>95</v>
      </c>
      <c r="AS103" s="40"/>
      <c r="AT103" s="41"/>
      <c r="AU103" s="44"/>
      <c r="AW103" s="6" t="s">
        <v>98</v>
      </c>
      <c r="AX103" s="6"/>
      <c r="AY103" s="29" t="s">
        <v>79</v>
      </c>
      <c r="AZ103" s="43" t="s">
        <v>95</v>
      </c>
      <c r="BA103" s="40"/>
      <c r="BB103" s="41"/>
      <c r="BC103" s="44"/>
      <c r="BF103" s="6" t="s">
        <v>106</v>
      </c>
      <c r="BG103" s="6"/>
      <c r="BH103" s="29" t="s">
        <v>79</v>
      </c>
      <c r="BI103" s="43" t="s">
        <v>100</v>
      </c>
      <c r="BJ103" s="40"/>
      <c r="BK103" s="41"/>
      <c r="BL103" s="44"/>
      <c r="BN103" s="6" t="s">
        <v>107</v>
      </c>
      <c r="BO103" s="6"/>
      <c r="BP103" s="29" t="s">
        <v>79</v>
      </c>
      <c r="BQ103" s="43" t="s">
        <v>100</v>
      </c>
      <c r="BR103" s="40"/>
      <c r="BS103" s="41"/>
      <c r="BT103" s="44"/>
    </row>
    <row r="104" spans="1:73" x14ac:dyDescent="0.35">
      <c r="C104" s="30">
        <v>2100</v>
      </c>
      <c r="D104" s="47">
        <f>4-D90</f>
        <v>1.7887510241518472</v>
      </c>
      <c r="E104" s="49">
        <f>4-E90</f>
        <v>2.751924652541303</v>
      </c>
      <c r="F104" s="51" t="s">
        <v>84</v>
      </c>
      <c r="G104" s="51"/>
      <c r="H104" s="51"/>
      <c r="K104" s="30">
        <v>2100</v>
      </c>
      <c r="L104" s="47">
        <f>4-L90</f>
        <v>1.6762739634983577</v>
      </c>
      <c r="M104" s="49">
        <f>4-M90</f>
        <v>2.5788830207667033</v>
      </c>
      <c r="N104" s="51" t="s">
        <v>84</v>
      </c>
      <c r="O104" s="51"/>
      <c r="P104" s="51"/>
      <c r="S104" s="30">
        <v>2100</v>
      </c>
      <c r="T104" s="47">
        <f>4-T90</f>
        <v>1.8445037744743646</v>
      </c>
      <c r="U104" s="49">
        <f>4-U90</f>
        <v>2.8376981145759457</v>
      </c>
      <c r="V104" s="51" t="s">
        <v>84</v>
      </c>
      <c r="W104" s="51"/>
      <c r="X104" s="51"/>
      <c r="AA104" s="30">
        <v>2100</v>
      </c>
      <c r="AB104" s="47">
        <f>4-AB90</f>
        <v>1.8092162160641729</v>
      </c>
      <c r="AC104" s="49">
        <f>4-AC90</f>
        <v>2.7834095631756504</v>
      </c>
      <c r="AD104" s="51" t="s">
        <v>84</v>
      </c>
      <c r="AE104" s="51"/>
      <c r="AF104" s="51"/>
      <c r="AI104" s="30">
        <v>2100</v>
      </c>
      <c r="AJ104" s="47">
        <f>4-AJ90</f>
        <v>1.6917976373593406</v>
      </c>
      <c r="AK104" s="49">
        <f>4-AK90</f>
        <v>2.6027655959374467</v>
      </c>
      <c r="AL104" s="51" t="s">
        <v>84</v>
      </c>
      <c r="AM104" s="51"/>
      <c r="AN104" s="51"/>
      <c r="AQ104" s="30">
        <v>2100</v>
      </c>
      <c r="AR104" s="47">
        <f>4.5-AR90</f>
        <v>1.9587569585017452</v>
      </c>
      <c r="AS104" s="49">
        <f>4.5-AS90</f>
        <v>3.013472243848839</v>
      </c>
      <c r="AT104" s="51" t="s">
        <v>84</v>
      </c>
      <c r="AU104" s="51"/>
      <c r="AV104" s="51"/>
      <c r="AY104" s="30">
        <v>2180</v>
      </c>
      <c r="AZ104" s="47">
        <f>4.5-AZ98</f>
        <v>0.26013382571401689</v>
      </c>
      <c r="BA104" s="49">
        <f>4.5-BA98</f>
        <v>0.40020588571387172</v>
      </c>
      <c r="BB104" s="51" t="s">
        <v>84</v>
      </c>
      <c r="BC104" s="51"/>
      <c r="BD104" s="51"/>
      <c r="BH104" s="30">
        <v>2100</v>
      </c>
      <c r="BI104" s="47">
        <f>6.5-BI90</f>
        <v>4.16014734886945</v>
      </c>
      <c r="BJ104" s="49">
        <f>6.5-BJ90</f>
        <v>5.323303613645308</v>
      </c>
      <c r="BK104" s="51" t="s">
        <v>84</v>
      </c>
      <c r="BL104" s="51"/>
      <c r="BM104" s="51"/>
      <c r="BP104" s="30">
        <v>2180</v>
      </c>
      <c r="BQ104" s="47">
        <f>6.5-BQ98</f>
        <v>1.3511474097847787</v>
      </c>
      <c r="BR104" s="49">
        <f>6.5-BR98</f>
        <v>2.0786883227458137</v>
      </c>
      <c r="BS104" s="51" t="s">
        <v>84</v>
      </c>
      <c r="BT104" s="51"/>
      <c r="BU104" s="51"/>
    </row>
    <row r="105" spans="1:73" x14ac:dyDescent="0.35">
      <c r="C105" s="30">
        <v>2200</v>
      </c>
      <c r="D105" s="47">
        <f>4-D100</f>
        <v>1.7322673063554754</v>
      </c>
      <c r="E105" s="49">
        <f>4-E100</f>
        <v>2.6650266251622701</v>
      </c>
      <c r="F105" s="52" t="s">
        <v>81</v>
      </c>
      <c r="G105" s="51"/>
      <c r="H105" s="53">
        <f>1-EXP(-0.032086)</f>
        <v>3.1576705905426605E-2</v>
      </c>
      <c r="K105" s="30">
        <v>2200</v>
      </c>
      <c r="L105" s="47">
        <f>4-L100</f>
        <v>1.6071769749804528</v>
      </c>
      <c r="M105" s="49">
        <f>4-M100</f>
        <v>2.4725799615083885</v>
      </c>
      <c r="N105" s="52" t="s">
        <v>85</v>
      </c>
      <c r="O105" s="51"/>
      <c r="P105" s="53">
        <f>1-EXP(-0.042095)</f>
        <v>4.1221307729906953E-2</v>
      </c>
      <c r="S105" s="30">
        <v>2200</v>
      </c>
      <c r="T105" s="47">
        <f>4-T100</f>
        <v>1.7872777598988843</v>
      </c>
      <c r="U105" s="49">
        <f>4-U100</f>
        <v>2.7496580921521296</v>
      </c>
      <c r="V105" s="52" t="s">
        <v>86</v>
      </c>
      <c r="W105" s="51"/>
      <c r="X105" s="53">
        <f>1-EXP(-0.031516)</f>
        <v>3.1024547277533343E-2</v>
      </c>
      <c r="AA105" s="30">
        <v>2200</v>
      </c>
      <c r="AB105" s="47">
        <f>4-AB100</f>
        <v>1.7006627005421291</v>
      </c>
      <c r="AC105" s="49">
        <f>4-AC100</f>
        <v>2.6164041546801986</v>
      </c>
      <c r="AD105" s="52" t="s">
        <v>87</v>
      </c>
      <c r="AE105" s="51"/>
      <c r="AF105" s="53">
        <f>1-EXP(-0.061875)</f>
        <v>5.9999620504921136E-2</v>
      </c>
      <c r="AI105" s="30">
        <v>2200</v>
      </c>
      <c r="AJ105" s="47">
        <f>4-AJ100</f>
        <v>1.6516170085400379</v>
      </c>
      <c r="AK105" s="49">
        <f>4-AK100</f>
        <v>2.5409492439077512</v>
      </c>
      <c r="AL105" s="52" t="s">
        <v>88</v>
      </c>
      <c r="AM105" s="51"/>
      <c r="AN105" s="53">
        <f>1-EXP(-0.024037)</f>
        <v>2.3750412145092437E-2</v>
      </c>
      <c r="AQ105" s="30">
        <v>2200</v>
      </c>
      <c r="AR105" s="47">
        <f>4.5-AR100</f>
        <v>1.8928072131018672</v>
      </c>
      <c r="AS105" s="49">
        <f>4.5-AS100</f>
        <v>2.9120110970797954</v>
      </c>
      <c r="AT105" s="52" t="s">
        <v>97</v>
      </c>
      <c r="AU105" s="51"/>
      <c r="AV105" s="53">
        <f>1-EXP(-0.034249)</f>
        <v>3.3669141705435002E-2</v>
      </c>
      <c r="AY105" s="30">
        <v>2200</v>
      </c>
      <c r="AZ105" s="47">
        <f>4.5-AZ100</f>
        <v>0.12905717346481627</v>
      </c>
      <c r="BA105" s="49">
        <f>4.5-BA100</f>
        <v>0.19854949763817942</v>
      </c>
      <c r="BB105" s="52" t="s">
        <v>99</v>
      </c>
      <c r="BC105" s="51"/>
      <c r="BD105" s="53">
        <f>1-EXP(-0.700942)</f>
        <v>0.50388225930796726</v>
      </c>
      <c r="BH105" s="30">
        <v>2200</v>
      </c>
      <c r="BI105" s="47">
        <f>6.5-BI100</f>
        <v>4.0967384805996527</v>
      </c>
      <c r="BJ105" s="49">
        <f>6.5-BJ100</f>
        <v>5.2257515086148505</v>
      </c>
      <c r="BK105" s="52" t="s">
        <v>101</v>
      </c>
      <c r="BL105" s="51"/>
      <c r="BM105" s="53">
        <f>1-EXP(-0.015359)</f>
        <v>1.5241652109744819E-2</v>
      </c>
      <c r="BP105" s="30">
        <v>2200</v>
      </c>
      <c r="BQ105" s="47">
        <f>6.5-BQ100</f>
        <v>0.99211260479469487</v>
      </c>
      <c r="BR105" s="49">
        <f>6.5-BR100</f>
        <v>1.5263270842995302</v>
      </c>
      <c r="BS105" s="52" t="s">
        <v>108</v>
      </c>
      <c r="BT105" s="51"/>
      <c r="BU105" s="53">
        <f>1-EXP(-0.308873)</f>
        <v>0.26572598309489182</v>
      </c>
    </row>
    <row r="106" spans="1:73" x14ac:dyDescent="0.35">
      <c r="A106" s="46" t="s">
        <v>153</v>
      </c>
      <c r="C106" s="27"/>
      <c r="D106" s="48">
        <f>(D104-D105)/D104</f>
        <v>3.1577182645166624E-2</v>
      </c>
      <c r="E106" s="50">
        <f>(E104-E105)/E104</f>
        <v>3.1577182645166457E-2</v>
      </c>
      <c r="F106" s="54" t="s">
        <v>83</v>
      </c>
      <c r="G106" s="51"/>
      <c r="H106" s="53"/>
      <c r="I106" s="46" t="s">
        <v>154</v>
      </c>
      <c r="K106" s="27"/>
      <c r="L106" s="48">
        <f>(L104-L105)/L104</f>
        <v>4.1220582090114061E-2</v>
      </c>
      <c r="M106" s="50">
        <f>(M104-M105)/M104</f>
        <v>4.1220582090113873E-2</v>
      </c>
      <c r="N106" s="52" t="s">
        <v>83</v>
      </c>
      <c r="O106" s="51"/>
      <c r="P106" s="53"/>
      <c r="Q106" s="46" t="s">
        <v>155</v>
      </c>
      <c r="S106" s="27"/>
      <c r="T106" s="48">
        <f>(T104-T105)/T104</f>
        <v>3.1025154498145874E-2</v>
      </c>
      <c r="U106" s="50">
        <f>(U104-U105)/U104</f>
        <v>3.1025154498145899E-2</v>
      </c>
      <c r="V106" s="52" t="s">
        <v>83</v>
      </c>
      <c r="W106" s="51"/>
      <c r="X106" s="53"/>
      <c r="Y106" s="6" t="s">
        <v>156</v>
      </c>
      <c r="AA106" s="27"/>
      <c r="AB106" s="48">
        <f>(AB104-AB105)/AB104</f>
        <v>6.0000299885767466E-2</v>
      </c>
      <c r="AC106" s="50">
        <f>(AC104-AC105)/AC104</f>
        <v>6.0000299885767362E-2</v>
      </c>
      <c r="AD106" s="52" t="s">
        <v>83</v>
      </c>
      <c r="AE106" s="51"/>
      <c r="AF106" s="53"/>
      <c r="AG106" s="6" t="s">
        <v>157</v>
      </c>
      <c r="AI106" s="27"/>
      <c r="AJ106" s="48">
        <f>(AJ104-AJ105)/AJ104</f>
        <v>2.3750257082767342E-2</v>
      </c>
      <c r="AK106" s="50">
        <f>(AK104-AK105)/AK104</f>
        <v>2.375025708276695E-2</v>
      </c>
      <c r="AL106" s="52" t="s">
        <v>83</v>
      </c>
      <c r="AM106" s="51"/>
      <c r="AN106" s="53"/>
      <c r="AO106" s="6" t="s">
        <v>163</v>
      </c>
      <c r="AQ106" s="27"/>
      <c r="AR106" s="48">
        <f>(AR104-AR105)/AR104</f>
        <v>3.3669182444320753E-2</v>
      </c>
      <c r="AS106" s="50">
        <f>(AS104-AS105)/AS104</f>
        <v>3.3669182444320891E-2</v>
      </c>
      <c r="AT106" s="52" t="s">
        <v>83</v>
      </c>
      <c r="AU106" s="51"/>
      <c r="AV106" s="53"/>
      <c r="AW106" s="6" t="s">
        <v>165</v>
      </c>
      <c r="AY106" s="27"/>
      <c r="AZ106" s="48">
        <f>(AZ104-AZ105)/AZ104</f>
        <v>0.50388161512414098</v>
      </c>
      <c r="BA106" s="50">
        <f>(BA104-BA105)/BA104</f>
        <v>0.50388161512413909</v>
      </c>
      <c r="BB106" s="52" t="s">
        <v>83</v>
      </c>
      <c r="BC106" s="51"/>
      <c r="BD106" s="53"/>
      <c r="BF106" s="6" t="s">
        <v>167</v>
      </c>
      <c r="BH106" s="27"/>
      <c r="BI106" s="48">
        <f>(BI104-BI105)/BI104</f>
        <v>1.524197653408337E-2</v>
      </c>
      <c r="BJ106" s="50">
        <f>(BJ104-BJ105)/BJ104</f>
        <v>1.8325482089806163E-2</v>
      </c>
      <c r="BK106" s="52" t="s">
        <v>102</v>
      </c>
      <c r="BL106" s="51"/>
      <c r="BM106" s="53">
        <f>1-EXP(-0.018495)</f>
        <v>1.8325017045564662E-2</v>
      </c>
      <c r="BN106" s="6" t="s">
        <v>169</v>
      </c>
      <c r="BP106" s="27"/>
      <c r="BQ106" s="48">
        <f>(BQ104-BQ105)/BQ104</f>
        <v>0.26572585817803079</v>
      </c>
      <c r="BR106" s="50">
        <f>(BR104-BR105)/BR104</f>
        <v>0.26572585817803113</v>
      </c>
      <c r="BS106" s="52"/>
      <c r="BT106" s="51"/>
      <c r="BU106" s="53"/>
    </row>
    <row r="107" spans="1:73" x14ac:dyDescent="0.35">
      <c r="A107" s="29" t="s">
        <v>162</v>
      </c>
      <c r="C107" s="27"/>
      <c r="I107" s="29" t="s">
        <v>161</v>
      </c>
      <c r="K107" s="27"/>
      <c r="Q107" s="29" t="s">
        <v>160</v>
      </c>
      <c r="S107" s="27"/>
      <c r="Y107" s="29" t="s">
        <v>159</v>
      </c>
      <c r="AA107" s="27"/>
      <c r="AG107" s="29" t="s">
        <v>158</v>
      </c>
      <c r="AI107" s="27"/>
      <c r="AO107" s="29" t="s">
        <v>164</v>
      </c>
      <c r="AQ107" s="27"/>
      <c r="AW107" s="55" t="s">
        <v>166</v>
      </c>
      <c r="AY107" s="27"/>
      <c r="BF107" s="55" t="s">
        <v>168</v>
      </c>
      <c r="BH107" s="27"/>
      <c r="BJ107" s="56" t="s">
        <v>103</v>
      </c>
      <c r="BN107" s="55" t="s">
        <v>170</v>
      </c>
      <c r="BP107" s="27"/>
      <c r="BR107" s="56"/>
    </row>
    <row r="108" spans="1:73" x14ac:dyDescent="0.35">
      <c r="B108" s="45" t="s">
        <v>115</v>
      </c>
      <c r="G108" s="57">
        <f>100*0.69315/0.032086</f>
        <v>2160.2879760643268</v>
      </c>
      <c r="H108" s="58" t="s">
        <v>82</v>
      </c>
      <c r="J108" s="45" t="s">
        <v>114</v>
      </c>
      <c r="O108" s="57">
        <f>100*0.69315/0.042095</f>
        <v>1646.6326167003206</v>
      </c>
      <c r="P108" s="58" t="s">
        <v>82</v>
      </c>
      <c r="R108" s="45" t="s">
        <v>113</v>
      </c>
      <c r="W108" s="57">
        <f>100*0.69315/0.031516</f>
        <v>2199.3590557177304</v>
      </c>
      <c r="X108" s="58" t="s">
        <v>82</v>
      </c>
      <c r="Z108" s="45" t="s">
        <v>112</v>
      </c>
      <c r="AE108" s="57">
        <f>100*0.69315/0.061875</f>
        <v>1120.2424242424242</v>
      </c>
      <c r="AF108" s="58" t="s">
        <v>82</v>
      </c>
      <c r="AH108" s="45" t="s">
        <v>111</v>
      </c>
      <c r="AM108" s="57">
        <f>100*0.69315/0.024037</f>
        <v>2883.6793277031243</v>
      </c>
      <c r="AN108" s="58" t="s">
        <v>82</v>
      </c>
      <c r="AP108" s="45" t="s">
        <v>110</v>
      </c>
      <c r="AU108" s="57">
        <f>100*0.69315/0.034249</f>
        <v>2023.8547110864549</v>
      </c>
      <c r="AV108" s="58" t="s">
        <v>82</v>
      </c>
      <c r="AX108" s="45" t="s">
        <v>109</v>
      </c>
      <c r="BC108" s="57">
        <f>20*0.69315/0.700492</f>
        <v>19.790375907219499</v>
      </c>
      <c r="BD108" s="58" t="s">
        <v>82</v>
      </c>
      <c r="BF108" s="45" t="s">
        <v>104</v>
      </c>
      <c r="BL108" s="57">
        <f>100*0.69315/0.015359</f>
        <v>4512.989126896282</v>
      </c>
      <c r="BM108" s="58" t="s">
        <v>82</v>
      </c>
      <c r="BN108" s="45" t="s">
        <v>148</v>
      </c>
      <c r="BT108" s="57">
        <f>20*0.69315/0.308873</f>
        <v>44.88252453273676</v>
      </c>
      <c r="BU108" s="58" t="s">
        <v>82</v>
      </c>
    </row>
    <row r="109" spans="1:73" x14ac:dyDescent="0.35">
      <c r="BF109" s="45" t="s">
        <v>105</v>
      </c>
      <c r="BL109" s="59">
        <f>100*0.69315/0.018495</f>
        <v>3747.7696674776962</v>
      </c>
      <c r="BM109" s="60" t="s">
        <v>82</v>
      </c>
      <c r="BN109" s="45"/>
      <c r="BT109" s="59"/>
      <c r="BU109" s="60"/>
    </row>
    <row r="110" spans="1:73" x14ac:dyDescent="0.35">
      <c r="BF110" s="45"/>
      <c r="BL110" s="59"/>
      <c r="BM110" s="60"/>
    </row>
    <row r="111" spans="1:73" ht="15.5" x14ac:dyDescent="0.35">
      <c r="A111" s="61" t="s">
        <v>135</v>
      </c>
    </row>
    <row r="112" spans="1:73" ht="15.5" x14ac:dyDescent="0.35">
      <c r="B112" s="18"/>
      <c r="C112" s="18"/>
      <c r="D112" s="6"/>
      <c r="E112" s="6"/>
      <c r="F112" s="6"/>
      <c r="G112" s="6"/>
      <c r="H112" s="6"/>
      <c r="I112" s="19"/>
      <c r="J112" s="6"/>
      <c r="K112" s="6"/>
      <c r="L112" s="14"/>
      <c r="M112" s="6"/>
      <c r="N112" s="6"/>
      <c r="O112" s="6"/>
      <c r="AW112" s="3" t="s">
        <v>52</v>
      </c>
      <c r="BF112" s="3" t="s">
        <v>54</v>
      </c>
      <c r="BN112" s="3" t="s">
        <v>59</v>
      </c>
    </row>
    <row r="113" spans="1:73" ht="15.5" x14ac:dyDescent="0.35">
      <c r="A113" s="3" t="s">
        <v>43</v>
      </c>
      <c r="B113" s="6"/>
      <c r="C113" s="6"/>
      <c r="D113" s="6"/>
      <c r="E113" s="6"/>
      <c r="F113" s="6"/>
      <c r="G113" s="14"/>
      <c r="H113" s="6"/>
      <c r="I113" s="3" t="s">
        <v>46</v>
      </c>
      <c r="Q113" s="3" t="s">
        <v>47</v>
      </c>
      <c r="Y113" s="3" t="s">
        <v>48</v>
      </c>
      <c r="AG113" s="3" t="s">
        <v>49</v>
      </c>
      <c r="AO113" s="3" t="s">
        <v>50</v>
      </c>
      <c r="AW113" t="s">
        <v>55</v>
      </c>
      <c r="BF113" t="s">
        <v>61</v>
      </c>
      <c r="BN113" t="s">
        <v>60</v>
      </c>
    </row>
    <row r="114" spans="1:73" x14ac:dyDescent="0.35">
      <c r="A114" s="5" t="s">
        <v>42</v>
      </c>
      <c r="B114" s="27"/>
      <c r="C114" s="6"/>
      <c r="D114" s="6"/>
      <c r="E114" s="6"/>
      <c r="I114" s="5" t="s">
        <v>42</v>
      </c>
      <c r="J114" s="27"/>
      <c r="K114" s="6"/>
      <c r="L114" s="6"/>
      <c r="M114" s="6"/>
      <c r="Q114" s="5" t="s">
        <v>42</v>
      </c>
      <c r="R114" s="27"/>
      <c r="S114" s="6"/>
      <c r="T114" s="6"/>
      <c r="U114" s="6"/>
      <c r="Y114" s="5" t="s">
        <v>42</v>
      </c>
      <c r="Z114" s="27"/>
      <c r="AA114" s="6"/>
      <c r="AB114" s="6"/>
      <c r="AC114" s="6"/>
      <c r="AG114" s="5" t="s">
        <v>42</v>
      </c>
      <c r="AH114" s="27"/>
      <c r="AI114" s="6"/>
      <c r="AJ114" s="6"/>
      <c r="AK114" s="6"/>
      <c r="AO114" s="5" t="s">
        <v>42</v>
      </c>
      <c r="AP114" s="27"/>
      <c r="AQ114" s="6"/>
      <c r="AR114" s="6"/>
      <c r="AS114" s="6"/>
      <c r="AW114" s="5" t="s">
        <v>42</v>
      </c>
      <c r="AX114" s="27"/>
      <c r="AY114" s="6"/>
      <c r="AZ114" s="6"/>
      <c r="BA114" s="6"/>
      <c r="BF114" s="5" t="s">
        <v>42</v>
      </c>
      <c r="BG114" s="27"/>
      <c r="BH114" s="6"/>
      <c r="BI114" s="6"/>
      <c r="BJ114" s="6"/>
      <c r="BN114" s="5" t="s">
        <v>42</v>
      </c>
      <c r="BO114" s="27"/>
      <c r="BP114" s="6"/>
      <c r="BQ114" s="6"/>
      <c r="BR114" s="6"/>
    </row>
    <row r="115" spans="1:73" x14ac:dyDescent="0.35">
      <c r="A115" s="30" t="s">
        <v>41</v>
      </c>
      <c r="B115" s="6"/>
      <c r="C115" s="6"/>
      <c r="D115" s="6"/>
      <c r="G115" s="35">
        <v>1950</v>
      </c>
      <c r="I115" s="30" t="s">
        <v>41</v>
      </c>
      <c r="J115" s="6"/>
      <c r="K115" s="6"/>
      <c r="L115" s="6"/>
      <c r="O115" s="35">
        <v>1950</v>
      </c>
      <c r="Q115" s="30" t="s">
        <v>41</v>
      </c>
      <c r="R115" s="6"/>
      <c r="S115" s="6"/>
      <c r="T115" s="6"/>
      <c r="W115" s="35">
        <v>1950</v>
      </c>
      <c r="Y115" s="30" t="s">
        <v>41</v>
      </c>
      <c r="Z115" s="6"/>
      <c r="AA115" s="6"/>
      <c r="AB115" s="6"/>
      <c r="AE115" s="35">
        <v>1950</v>
      </c>
      <c r="AG115" s="30" t="s">
        <v>41</v>
      </c>
      <c r="AH115" s="6"/>
      <c r="AI115" s="6"/>
      <c r="AJ115" s="6"/>
      <c r="AM115" s="35">
        <v>1950</v>
      </c>
      <c r="AO115" s="30" t="s">
        <v>41</v>
      </c>
      <c r="AP115" s="6"/>
      <c r="AQ115" s="6"/>
      <c r="AR115" s="6"/>
      <c r="AU115" s="35">
        <v>1970</v>
      </c>
      <c r="AW115" s="30" t="s">
        <v>41</v>
      </c>
      <c r="AX115" s="6"/>
      <c r="AY115" s="6"/>
      <c r="AZ115" s="6"/>
      <c r="BC115" s="35">
        <v>1970</v>
      </c>
      <c r="BF115" s="30" t="s">
        <v>41</v>
      </c>
      <c r="BG115" s="6"/>
      <c r="BH115" s="6"/>
      <c r="BI115" s="6"/>
      <c r="BL115" s="35">
        <v>1970</v>
      </c>
      <c r="BN115" s="30" t="s">
        <v>41</v>
      </c>
      <c r="BO115" s="6"/>
      <c r="BP115" s="6"/>
      <c r="BQ115" s="6"/>
      <c r="BT115" s="35">
        <v>1970</v>
      </c>
    </row>
    <row r="116" spans="1:73" x14ac:dyDescent="0.35">
      <c r="A116" s="30" t="s">
        <v>44</v>
      </c>
      <c r="B116" s="27"/>
      <c r="C116" s="27"/>
      <c r="D116" s="27"/>
      <c r="G116" s="5">
        <v>3.9705999999999998E-2</v>
      </c>
      <c r="H116" s="1"/>
      <c r="I116" s="30" t="s">
        <v>44</v>
      </c>
      <c r="J116" s="27"/>
      <c r="K116" s="27"/>
      <c r="L116" s="27"/>
      <c r="O116" s="5">
        <v>3.9705999999999998E-2</v>
      </c>
      <c r="Q116" s="30" t="s">
        <v>44</v>
      </c>
      <c r="R116" s="27"/>
      <c r="S116" s="27"/>
      <c r="T116" s="27"/>
      <c r="W116" s="5">
        <v>3.9705999999999998E-2</v>
      </c>
      <c r="Y116" s="30" t="s">
        <v>44</v>
      </c>
      <c r="Z116" s="27"/>
      <c r="AA116" s="27"/>
      <c r="AB116" s="27"/>
      <c r="AE116" s="5">
        <v>3.9705999999999998E-2</v>
      </c>
      <c r="AG116" s="30" t="s">
        <v>44</v>
      </c>
      <c r="AH116" s="27"/>
      <c r="AI116" s="27"/>
      <c r="AJ116" s="27"/>
      <c r="AM116" s="5">
        <v>3.9705999999999998E-2</v>
      </c>
      <c r="AO116" s="30" t="s">
        <v>44</v>
      </c>
      <c r="AP116" s="27"/>
      <c r="AQ116" s="27"/>
      <c r="AR116" s="27"/>
      <c r="AU116" s="5">
        <v>5.6250000000000001E-2</v>
      </c>
      <c r="AW116" s="30" t="s">
        <v>44</v>
      </c>
      <c r="AX116" s="27"/>
      <c r="AY116" s="27"/>
      <c r="AZ116" s="27"/>
      <c r="BC116" s="5">
        <v>5.6250000000000001E-2</v>
      </c>
      <c r="BF116" s="30" t="s">
        <v>44</v>
      </c>
      <c r="BG116" s="27"/>
      <c r="BH116" s="27"/>
      <c r="BI116" s="27"/>
      <c r="BL116" s="5">
        <v>5.6250000000000001E-2</v>
      </c>
      <c r="BN116" s="30" t="s">
        <v>44</v>
      </c>
      <c r="BO116" s="27"/>
      <c r="BP116" s="27"/>
      <c r="BQ116" s="27"/>
      <c r="BT116" s="5">
        <v>5.6250000000000001E-2</v>
      </c>
    </row>
    <row r="117" spans="1:73" x14ac:dyDescent="0.35">
      <c r="A117" t="s">
        <v>174</v>
      </c>
      <c r="C117" s="6"/>
      <c r="D117" s="6"/>
      <c r="G117" s="35">
        <v>7.0000000000000007E-2</v>
      </c>
      <c r="I117" t="s">
        <v>174</v>
      </c>
      <c r="J117" s="6"/>
      <c r="K117" s="6"/>
      <c r="L117" s="6"/>
      <c r="O117" s="35">
        <v>3.5000000000000003E-2</v>
      </c>
      <c r="Q117" t="s">
        <v>174</v>
      </c>
      <c r="R117" s="6"/>
      <c r="S117" s="6"/>
      <c r="T117" s="6"/>
      <c r="W117" s="35">
        <v>0.14000000000000001</v>
      </c>
      <c r="Y117" t="s">
        <v>174</v>
      </c>
      <c r="Z117" s="6"/>
      <c r="AA117" s="6"/>
      <c r="AB117" s="6"/>
      <c r="AE117" s="35">
        <v>0.14000000000000001</v>
      </c>
      <c r="AG117" t="s">
        <v>174</v>
      </c>
      <c r="AH117" s="6"/>
      <c r="AI117" s="6"/>
      <c r="AJ117" s="6"/>
      <c r="AM117" s="35">
        <v>3.5000000000000003E-2</v>
      </c>
      <c r="AO117" t="s">
        <v>174</v>
      </c>
      <c r="AP117" s="6"/>
      <c r="AQ117" s="6"/>
      <c r="AR117" s="6"/>
      <c r="AU117" s="35">
        <v>7.0000000000000007E-2</v>
      </c>
      <c r="AW117" t="s">
        <v>174</v>
      </c>
      <c r="AX117" s="6"/>
      <c r="AY117" s="6"/>
      <c r="AZ117" s="6"/>
      <c r="BC117" s="35">
        <v>7.0000000000000007E-2</v>
      </c>
      <c r="BF117" t="s">
        <v>174</v>
      </c>
      <c r="BG117" s="6"/>
      <c r="BH117" s="6"/>
      <c r="BI117" s="6"/>
      <c r="BL117" s="35">
        <v>7.0000000000000007E-2</v>
      </c>
      <c r="BN117" t="s">
        <v>174</v>
      </c>
      <c r="BO117" s="6"/>
      <c r="BP117" s="6"/>
      <c r="BQ117" s="6"/>
      <c r="BT117" s="35">
        <v>7.0000000000000007E-2</v>
      </c>
    </row>
    <row r="118" spans="1:73" x14ac:dyDescent="0.35">
      <c r="A118" s="30" t="s">
        <v>175</v>
      </c>
      <c r="C118" s="6"/>
      <c r="D118" s="6"/>
      <c r="G118" s="35">
        <v>3.1375E-2</v>
      </c>
      <c r="I118" s="30" t="s">
        <v>175</v>
      </c>
      <c r="J118" s="6"/>
      <c r="K118" s="6"/>
      <c r="L118" s="6"/>
      <c r="O118" s="35">
        <v>1.9026999999999999E-2</v>
      </c>
      <c r="Q118" s="30" t="s">
        <v>175</v>
      </c>
      <c r="R118" s="6"/>
      <c r="S118" s="6"/>
      <c r="T118" s="6"/>
      <c r="W118" s="35">
        <v>6.0220000000000003E-2</v>
      </c>
      <c r="Y118" s="30" t="s">
        <v>175</v>
      </c>
      <c r="Z118" s="6"/>
      <c r="AA118" s="6"/>
      <c r="AB118" s="6"/>
      <c r="AE118" s="35">
        <v>5.8430000000000003E-2</v>
      </c>
      <c r="AG118" s="30" t="s">
        <v>175</v>
      </c>
      <c r="AH118" s="6"/>
      <c r="AI118" s="6"/>
      <c r="AJ118" s="6"/>
      <c r="AM118" s="35">
        <v>1.9164E-2</v>
      </c>
      <c r="AO118" s="30" t="s">
        <v>175</v>
      </c>
      <c r="AP118" s="6"/>
      <c r="AQ118" s="6"/>
      <c r="AR118" s="6"/>
      <c r="AU118" s="35">
        <v>3.4439999999999998E-2</v>
      </c>
      <c r="AW118" s="30" t="s">
        <v>175</v>
      </c>
      <c r="AX118" s="6"/>
      <c r="AY118" s="6"/>
      <c r="AZ118" s="6"/>
      <c r="BC118" s="35">
        <v>3.4439999999999998E-2</v>
      </c>
      <c r="BF118" s="30" t="s">
        <v>175</v>
      </c>
      <c r="BG118" s="6"/>
      <c r="BH118" s="6"/>
      <c r="BI118" s="6"/>
      <c r="BL118" s="35">
        <v>1.5325E-2</v>
      </c>
      <c r="BN118" s="30" t="s">
        <v>175</v>
      </c>
      <c r="BO118" s="6"/>
      <c r="BP118" s="6"/>
      <c r="BQ118" s="6"/>
      <c r="BT118" s="35">
        <v>1.5325E-2</v>
      </c>
    </row>
    <row r="119" spans="1:73" x14ac:dyDescent="0.35">
      <c r="A119" s="30" t="s">
        <v>39</v>
      </c>
      <c r="B119" s="6"/>
      <c r="C119" s="6"/>
      <c r="D119" s="6"/>
      <c r="G119" s="35">
        <v>50</v>
      </c>
      <c r="I119" s="30" t="s">
        <v>39</v>
      </c>
      <c r="J119" s="6"/>
      <c r="K119" s="6"/>
      <c r="L119" s="6"/>
      <c r="O119" s="35">
        <v>100</v>
      </c>
      <c r="Q119" s="30" t="s">
        <v>39</v>
      </c>
      <c r="R119" s="6"/>
      <c r="S119" s="6"/>
      <c r="T119" s="6"/>
      <c r="W119" s="35">
        <v>25</v>
      </c>
      <c r="Y119" s="30" t="s">
        <v>39</v>
      </c>
      <c r="Z119" s="6"/>
      <c r="AA119" s="6"/>
      <c r="AB119" s="6"/>
      <c r="AE119" s="35">
        <v>50</v>
      </c>
      <c r="AG119" s="30" t="s">
        <v>39</v>
      </c>
      <c r="AH119" s="6"/>
      <c r="AI119" s="6"/>
      <c r="AJ119" s="6"/>
      <c r="AM119" s="35">
        <v>50</v>
      </c>
      <c r="AO119" s="30" t="s">
        <v>39</v>
      </c>
      <c r="AP119" s="6"/>
      <c r="AQ119" s="6"/>
      <c r="AR119" s="6"/>
      <c r="AU119" s="35">
        <v>50</v>
      </c>
      <c r="AW119" s="30" t="s">
        <v>39</v>
      </c>
      <c r="AX119" s="6"/>
      <c r="AY119" s="6"/>
      <c r="AZ119" s="6"/>
      <c r="BC119" s="35">
        <v>50</v>
      </c>
      <c r="BF119" s="30" t="s">
        <v>39</v>
      </c>
      <c r="BG119" s="6"/>
      <c r="BH119" s="6"/>
      <c r="BI119" s="6"/>
      <c r="BL119" s="35">
        <v>50</v>
      </c>
      <c r="BN119" s="30" t="s">
        <v>39</v>
      </c>
      <c r="BO119" s="6"/>
      <c r="BP119" s="6"/>
      <c r="BQ119" s="6"/>
      <c r="BT119" s="35">
        <v>50</v>
      </c>
    </row>
    <row r="120" spans="1:73" x14ac:dyDescent="0.35">
      <c r="A120" s="30" t="s">
        <v>40</v>
      </c>
      <c r="B120" s="6"/>
      <c r="C120" s="6"/>
      <c r="D120" s="6"/>
      <c r="G120" s="35">
        <f>3500-G119</f>
        <v>3450</v>
      </c>
      <c r="I120" s="30" t="s">
        <v>40</v>
      </c>
      <c r="J120" s="6"/>
      <c r="K120" s="6"/>
      <c r="L120" s="6"/>
      <c r="O120" s="35">
        <f>3500-O119</f>
        <v>3400</v>
      </c>
      <c r="Q120" s="30" t="s">
        <v>40</v>
      </c>
      <c r="R120" s="6"/>
      <c r="S120" s="6"/>
      <c r="T120" s="6"/>
      <c r="W120" s="35">
        <f>3500-W119</f>
        <v>3475</v>
      </c>
      <c r="Y120" s="30" t="s">
        <v>40</v>
      </c>
      <c r="Z120" s="6"/>
      <c r="AA120" s="6"/>
      <c r="AB120" s="6"/>
      <c r="AE120" s="35">
        <f>3500-AE119</f>
        <v>3450</v>
      </c>
      <c r="AG120" s="30" t="s">
        <v>40</v>
      </c>
      <c r="AH120" s="6"/>
      <c r="AI120" s="6"/>
      <c r="AJ120" s="6"/>
      <c r="AM120" s="35">
        <f>3500-AM119</f>
        <v>3450</v>
      </c>
      <c r="AO120" s="30" t="s">
        <v>40</v>
      </c>
      <c r="AP120" s="6"/>
      <c r="AQ120" s="6"/>
      <c r="AR120" s="6"/>
      <c r="AU120" s="35">
        <f>3500-AU119</f>
        <v>3450</v>
      </c>
      <c r="AW120" s="30" t="s">
        <v>40</v>
      </c>
      <c r="AX120" s="6"/>
      <c r="AY120" s="6"/>
      <c r="AZ120" s="6"/>
      <c r="BC120" s="35">
        <f>3500-BC119</f>
        <v>3450</v>
      </c>
      <c r="BF120" s="30" t="s">
        <v>40</v>
      </c>
      <c r="BG120" s="6"/>
      <c r="BH120" s="6"/>
      <c r="BI120" s="6"/>
      <c r="BL120" s="35">
        <f>3500-BL119</f>
        <v>3450</v>
      </c>
      <c r="BN120" s="30" t="s">
        <v>40</v>
      </c>
      <c r="BO120" s="6"/>
      <c r="BP120" s="6"/>
      <c r="BQ120" s="6"/>
      <c r="BT120" s="35">
        <f>3500-BT119</f>
        <v>3450</v>
      </c>
    </row>
    <row r="121" spans="1:73" x14ac:dyDescent="0.35">
      <c r="A121" s="30" t="s">
        <v>45</v>
      </c>
      <c r="B121" s="6"/>
      <c r="C121" s="6"/>
      <c r="D121" s="6"/>
      <c r="E121" s="6"/>
      <c r="F121" s="20"/>
      <c r="G121" s="5">
        <v>0.35</v>
      </c>
      <c r="I121" s="30" t="s">
        <v>45</v>
      </c>
      <c r="J121" s="6"/>
      <c r="K121" s="6"/>
      <c r="L121" s="6"/>
      <c r="M121" s="6"/>
      <c r="N121" s="20"/>
      <c r="O121" s="5">
        <v>0.35</v>
      </c>
      <c r="Q121" s="30" t="s">
        <v>45</v>
      </c>
      <c r="R121" s="6"/>
      <c r="S121" s="6"/>
      <c r="T121" s="6"/>
      <c r="U121" s="6"/>
      <c r="V121" s="20"/>
      <c r="W121" s="5">
        <v>0.35</v>
      </c>
      <c r="Y121" s="30" t="s">
        <v>45</v>
      </c>
      <c r="Z121" s="6"/>
      <c r="AA121" s="6"/>
      <c r="AB121" s="6"/>
      <c r="AC121" s="6"/>
      <c r="AD121" s="20"/>
      <c r="AE121" s="5">
        <v>0.35</v>
      </c>
      <c r="AG121" s="30" t="s">
        <v>45</v>
      </c>
      <c r="AH121" s="6"/>
      <c r="AI121" s="6"/>
      <c r="AJ121" s="6"/>
      <c r="AK121" s="6"/>
      <c r="AL121" s="20"/>
      <c r="AM121" s="5">
        <v>0.35</v>
      </c>
      <c r="AO121" s="30" t="s">
        <v>45</v>
      </c>
      <c r="AP121" s="6"/>
      <c r="AQ121" s="6"/>
      <c r="AR121" s="6"/>
      <c r="AS121" s="6"/>
      <c r="AT121" s="20"/>
      <c r="AU121" s="5">
        <v>0.35</v>
      </c>
      <c r="AW121" s="30" t="s">
        <v>45</v>
      </c>
      <c r="AX121" s="6"/>
      <c r="AY121" s="6"/>
      <c r="AZ121" s="6"/>
      <c r="BA121" s="6"/>
      <c r="BB121" s="20"/>
      <c r="BC121" s="5">
        <v>0.35</v>
      </c>
      <c r="BF121" s="30" t="s">
        <v>45</v>
      </c>
      <c r="BG121" s="6"/>
      <c r="BH121" s="6"/>
      <c r="BI121" s="6"/>
      <c r="BJ121" s="6"/>
      <c r="BK121" s="20"/>
      <c r="BL121" s="5">
        <v>0.35</v>
      </c>
      <c r="BN121" s="30" t="s">
        <v>45</v>
      </c>
      <c r="BO121" s="6"/>
      <c r="BP121" s="6"/>
      <c r="BQ121" s="6"/>
      <c r="BR121" s="6"/>
      <c r="BS121" s="20"/>
      <c r="BT121" s="5">
        <v>0.35</v>
      </c>
    </row>
    <row r="122" spans="1:73" x14ac:dyDescent="0.35">
      <c r="A122" s="30"/>
      <c r="B122" s="6"/>
      <c r="C122" s="6"/>
      <c r="D122" s="6"/>
      <c r="E122" s="6"/>
      <c r="F122" s="20"/>
      <c r="G122" s="1"/>
    </row>
    <row r="123" spans="1:73" x14ac:dyDescent="0.35">
      <c r="B123" s="21" t="s">
        <v>32</v>
      </c>
      <c r="C123" s="6"/>
      <c r="F123" s="6"/>
      <c r="J123" s="21" t="s">
        <v>32</v>
      </c>
      <c r="K123" s="6"/>
      <c r="R123" s="21" t="s">
        <v>32</v>
      </c>
      <c r="S123" s="6"/>
      <c r="Z123" s="21" t="s">
        <v>32</v>
      </c>
      <c r="AA123" s="6"/>
      <c r="AH123" s="21" t="s">
        <v>32</v>
      </c>
      <c r="AI123" s="6"/>
      <c r="AP123" s="21" t="s">
        <v>32</v>
      </c>
      <c r="AQ123" s="6"/>
      <c r="AX123" s="21" t="s">
        <v>32</v>
      </c>
      <c r="AY123" s="6"/>
      <c r="BG123" s="21" t="s">
        <v>32</v>
      </c>
      <c r="BH123" s="6"/>
      <c r="BO123" s="21" t="s">
        <v>32</v>
      </c>
      <c r="BP123" s="6"/>
    </row>
    <row r="124" spans="1:73" x14ac:dyDescent="0.35">
      <c r="C124" s="22" t="s">
        <v>34</v>
      </c>
      <c r="D124" s="12"/>
      <c r="F124" s="11"/>
      <c r="G124" s="10" t="s">
        <v>35</v>
      </c>
      <c r="K124" s="22" t="s">
        <v>34</v>
      </c>
      <c r="L124" s="12"/>
      <c r="O124" s="10" t="s">
        <v>35</v>
      </c>
      <c r="S124" s="22" t="s">
        <v>34</v>
      </c>
      <c r="T124" s="12"/>
      <c r="W124" s="10" t="s">
        <v>35</v>
      </c>
      <c r="AA124" s="22" t="s">
        <v>34</v>
      </c>
      <c r="AB124" s="12"/>
      <c r="AE124" s="10" t="s">
        <v>35</v>
      </c>
      <c r="AI124" s="22" t="s">
        <v>34</v>
      </c>
      <c r="AJ124" s="12"/>
      <c r="AM124" s="10" t="s">
        <v>35</v>
      </c>
      <c r="AQ124" s="22" t="s">
        <v>34</v>
      </c>
      <c r="AR124" s="12"/>
      <c r="AU124" s="10" t="s">
        <v>35</v>
      </c>
      <c r="AY124" s="22" t="s">
        <v>34</v>
      </c>
      <c r="AZ124" s="12"/>
      <c r="BC124" s="10" t="s">
        <v>35</v>
      </c>
      <c r="BH124" s="22" t="s">
        <v>34</v>
      </c>
      <c r="BI124" s="12"/>
      <c r="BL124" s="10" t="s">
        <v>35</v>
      </c>
      <c r="BP124" s="22" t="s">
        <v>34</v>
      </c>
      <c r="BQ124" s="12"/>
      <c r="BT124" s="10" t="s">
        <v>35</v>
      </c>
    </row>
    <row r="125" spans="1:73" x14ac:dyDescent="0.35">
      <c r="A125" s="6"/>
      <c r="B125" s="6"/>
      <c r="C125" s="6"/>
      <c r="D125" s="31" t="s">
        <v>33</v>
      </c>
      <c r="F125" s="6" t="s">
        <v>36</v>
      </c>
      <c r="I125" s="6"/>
      <c r="J125" s="6"/>
      <c r="K125" s="6"/>
      <c r="L125" s="9" t="s">
        <v>33</v>
      </c>
      <c r="N125" s="6" t="s">
        <v>36</v>
      </c>
      <c r="Q125" s="6"/>
      <c r="R125" s="6"/>
      <c r="S125" s="6"/>
      <c r="T125" s="9" t="s">
        <v>33</v>
      </c>
      <c r="V125" s="6" t="s">
        <v>36</v>
      </c>
      <c r="Y125" s="6"/>
      <c r="Z125" s="6"/>
      <c r="AA125" s="6"/>
      <c r="AB125" s="9" t="s">
        <v>33</v>
      </c>
      <c r="AD125" s="6" t="s">
        <v>36</v>
      </c>
      <c r="AG125" s="6"/>
      <c r="AH125" s="6"/>
      <c r="AI125" s="6"/>
      <c r="AJ125" s="9" t="s">
        <v>33</v>
      </c>
      <c r="AL125" s="6" t="s">
        <v>36</v>
      </c>
      <c r="AO125" s="6"/>
      <c r="AP125" s="6"/>
      <c r="AQ125" s="6"/>
      <c r="AR125" s="9" t="s">
        <v>33</v>
      </c>
      <c r="AT125" s="6" t="s">
        <v>36</v>
      </c>
      <c r="AW125" s="6"/>
      <c r="AX125" s="6"/>
      <c r="AY125" s="6"/>
      <c r="AZ125" s="9" t="s">
        <v>33</v>
      </c>
      <c r="BB125" s="6" t="s">
        <v>36</v>
      </c>
      <c r="BF125" s="6"/>
      <c r="BG125" s="6"/>
      <c r="BH125" s="6"/>
      <c r="BI125" s="9" t="s">
        <v>33</v>
      </c>
      <c r="BK125" s="6" t="s">
        <v>36</v>
      </c>
      <c r="BN125" s="6"/>
      <c r="BO125" s="6"/>
      <c r="BP125" s="6"/>
      <c r="BQ125" s="9" t="s">
        <v>33</v>
      </c>
      <c r="BS125" s="6" t="s">
        <v>36</v>
      </c>
    </row>
    <row r="126" spans="1:73" x14ac:dyDescent="0.35">
      <c r="A126" s="6" t="s">
        <v>30</v>
      </c>
      <c r="B126" s="6"/>
      <c r="C126" s="6"/>
      <c r="D126" s="32"/>
      <c r="E126" s="11" t="s">
        <v>37</v>
      </c>
      <c r="F126" s="6"/>
      <c r="I126" s="6" t="s">
        <v>38</v>
      </c>
      <c r="J126" s="6"/>
      <c r="K126" s="6"/>
      <c r="L126" s="12"/>
      <c r="M126" s="11" t="s">
        <v>37</v>
      </c>
      <c r="N126" s="6"/>
      <c r="Q126" s="6" t="s">
        <v>38</v>
      </c>
      <c r="R126" s="6"/>
      <c r="S126" s="6"/>
      <c r="T126" s="12"/>
      <c r="U126" s="11" t="s">
        <v>37</v>
      </c>
      <c r="V126" s="6"/>
      <c r="Y126" s="6" t="s">
        <v>38</v>
      </c>
      <c r="Z126" s="6"/>
      <c r="AA126" s="6"/>
      <c r="AB126" s="12"/>
      <c r="AC126" s="11" t="s">
        <v>37</v>
      </c>
      <c r="AD126" s="6"/>
      <c r="AG126" s="6" t="s">
        <v>38</v>
      </c>
      <c r="AH126" s="6"/>
      <c r="AI126" s="6"/>
      <c r="AJ126" s="12"/>
      <c r="AK126" s="11" t="s">
        <v>37</v>
      </c>
      <c r="AL126" s="6"/>
      <c r="AO126" s="6" t="s">
        <v>38</v>
      </c>
      <c r="AP126" s="6"/>
      <c r="AQ126" s="6"/>
      <c r="AR126" s="12"/>
      <c r="AS126" s="11" t="s">
        <v>37</v>
      </c>
      <c r="AT126" s="6"/>
      <c r="AW126" s="6" t="s">
        <v>38</v>
      </c>
      <c r="AX126" s="6"/>
      <c r="AY126" s="6"/>
      <c r="AZ126" s="12"/>
      <c r="BA126" s="11" t="s">
        <v>37</v>
      </c>
      <c r="BB126" s="6"/>
      <c r="BF126" s="6" t="s">
        <v>38</v>
      </c>
      <c r="BG126" s="6"/>
      <c r="BH126" s="6"/>
      <c r="BI126" s="12"/>
      <c r="BJ126" s="11" t="s">
        <v>37</v>
      </c>
      <c r="BK126" s="6"/>
      <c r="BN126" s="6" t="s">
        <v>38</v>
      </c>
      <c r="BO126" s="6"/>
      <c r="BP126" s="6"/>
      <c r="BQ126" s="12"/>
      <c r="BR126" s="11" t="s">
        <v>37</v>
      </c>
      <c r="BS126" s="6"/>
    </row>
    <row r="127" spans="1:73" x14ac:dyDescent="0.35">
      <c r="A127" s="6"/>
      <c r="B127" s="6"/>
      <c r="C127" s="6"/>
      <c r="D127" s="33"/>
      <c r="G127" s="12"/>
      <c r="I127" s="6"/>
      <c r="J127" s="6"/>
      <c r="K127" s="6"/>
      <c r="L127" s="6"/>
      <c r="O127" s="12"/>
      <c r="Q127" s="6"/>
      <c r="R127" s="6"/>
      <c r="S127" s="6"/>
      <c r="T127" s="6"/>
      <c r="W127" s="12"/>
      <c r="Y127" s="6"/>
      <c r="Z127" s="6"/>
      <c r="AA127" s="6"/>
      <c r="AB127" s="6"/>
      <c r="AE127" s="12"/>
      <c r="AG127" s="6"/>
      <c r="AH127" s="6"/>
      <c r="AI127" s="6"/>
      <c r="AJ127" s="6"/>
      <c r="AM127" s="12"/>
      <c r="AO127" s="6"/>
      <c r="AP127" s="6"/>
      <c r="AQ127" s="6"/>
      <c r="AR127" s="6"/>
      <c r="AU127" s="12"/>
      <c r="AW127" s="6"/>
      <c r="AX127" s="6"/>
      <c r="AY127" s="6"/>
      <c r="AZ127" s="6"/>
      <c r="BC127" s="12"/>
      <c r="BD127" s="6" t="s">
        <v>53</v>
      </c>
      <c r="BF127" s="6"/>
      <c r="BG127" s="6"/>
      <c r="BH127" s="6"/>
      <c r="BI127" s="6"/>
      <c r="BL127" s="12"/>
      <c r="BN127" s="6"/>
      <c r="BO127" s="6"/>
      <c r="BP127" s="6"/>
      <c r="BQ127" s="6"/>
      <c r="BT127" s="12"/>
      <c r="BU127" s="6" t="s">
        <v>53</v>
      </c>
    </row>
    <row r="128" spans="1:73" x14ac:dyDescent="0.35">
      <c r="A128" s="14">
        <v>1950</v>
      </c>
      <c r="B128" s="21">
        <v>0</v>
      </c>
      <c r="C128" s="22">
        <v>0</v>
      </c>
      <c r="D128" s="31">
        <f t="shared" ref="D128" si="189">E128+(B128-C128)*$K$50</f>
        <v>0</v>
      </c>
      <c r="E128" s="11">
        <v>0</v>
      </c>
      <c r="F128" s="6">
        <v>0</v>
      </c>
      <c r="G128" s="16">
        <f t="shared" ref="G128:G129" si="190">D128-E128</f>
        <v>0</v>
      </c>
      <c r="I128" s="14">
        <v>1950</v>
      </c>
      <c r="J128" s="21">
        <v>0</v>
      </c>
      <c r="K128" s="22">
        <v>0</v>
      </c>
      <c r="L128" s="31">
        <f t="shared" ref="L128" si="191">M128+(J128-K128)*$K$50</f>
        <v>0</v>
      </c>
      <c r="M128" s="11">
        <v>0</v>
      </c>
      <c r="N128" s="6">
        <v>0</v>
      </c>
      <c r="O128" s="16">
        <f t="shared" ref="O128:O130" si="192">L128-M128</f>
        <v>0</v>
      </c>
      <c r="Q128" s="14">
        <v>1950</v>
      </c>
      <c r="R128" s="21">
        <v>0</v>
      </c>
      <c r="S128" s="22">
        <v>0</v>
      </c>
      <c r="T128" s="31">
        <f t="shared" ref="T128" si="193">U128+(R128-S128)*$K$50</f>
        <v>0</v>
      </c>
      <c r="U128" s="11">
        <v>0</v>
      </c>
      <c r="V128" s="6">
        <v>0</v>
      </c>
      <c r="W128" s="16">
        <f t="shared" ref="W128:W191" si="194">T128-U128</f>
        <v>0</v>
      </c>
      <c r="Y128" s="14">
        <v>1950</v>
      </c>
      <c r="Z128" s="21">
        <v>0</v>
      </c>
      <c r="AA128" s="22">
        <v>0</v>
      </c>
      <c r="AB128" s="31">
        <f t="shared" ref="AB128" si="195">AC128+(Z128-AA128)*$K$50</f>
        <v>0</v>
      </c>
      <c r="AC128" s="11">
        <v>0</v>
      </c>
      <c r="AD128" s="6">
        <v>0</v>
      </c>
      <c r="AE128" s="16">
        <f t="shared" ref="AE128:AE191" si="196">AB128-AC128</f>
        <v>0</v>
      </c>
      <c r="AG128" s="14">
        <v>1950</v>
      </c>
      <c r="AH128" s="21">
        <v>0</v>
      </c>
      <c r="AI128" s="22">
        <v>0</v>
      </c>
      <c r="AJ128" s="31">
        <f t="shared" ref="AJ128" si="197">AK128+(AH128-AI128)*$K$50</f>
        <v>0</v>
      </c>
      <c r="AK128" s="11">
        <v>0</v>
      </c>
      <c r="AL128" s="6">
        <v>0</v>
      </c>
      <c r="AM128" s="16">
        <f t="shared" ref="AM128:AM191" si="198">AJ128-AK128</f>
        <v>0</v>
      </c>
      <c r="AO128" s="14"/>
      <c r="AP128" s="21"/>
      <c r="AQ128" s="22"/>
      <c r="AR128" s="31"/>
      <c r="AS128" s="11"/>
      <c r="AT128" s="6"/>
      <c r="AU128" s="16"/>
      <c r="AW128" s="14"/>
      <c r="AX128" s="21"/>
      <c r="AY128" s="22"/>
      <c r="AZ128" s="31"/>
      <c r="BA128" s="11"/>
      <c r="BB128" s="6"/>
      <c r="BC128" s="16"/>
      <c r="BF128" s="14"/>
      <c r="BG128" s="21"/>
      <c r="BH128" s="22"/>
      <c r="BI128" s="31"/>
      <c r="BJ128" s="11"/>
      <c r="BK128" s="6"/>
      <c r="BL128" s="16"/>
      <c r="BN128" s="14"/>
      <c r="BO128" s="21"/>
      <c r="BP128" s="22"/>
      <c r="BQ128" s="31"/>
      <c r="BR128" s="11"/>
      <c r="BS128" s="6"/>
      <c r="BT128" s="16"/>
    </row>
    <row r="129" spans="1:72" x14ac:dyDescent="0.35">
      <c r="A129" s="6">
        <v>1951</v>
      </c>
      <c r="B129" s="23">
        <f>G$116*(A129-A$128)</f>
        <v>3.9705999999999998E-2</v>
      </c>
      <c r="C129" s="24">
        <f>E128+((B129-E128)*G$118)</f>
        <v>1.24577575E-3</v>
      </c>
      <c r="D129" s="34">
        <f>E129+(B129-E129)*G$121</f>
        <v>1.4650171440874998E-2</v>
      </c>
      <c r="E129" s="25">
        <f>C129-((F129-F128)*G$120/G$119)</f>
        <v>1.1585714474999999E-3</v>
      </c>
      <c r="F129" s="26">
        <f>F128+(C129-F128)*G$117*G$119/G$120</f>
        <v>1.2638304710144929E-6</v>
      </c>
      <c r="G129" s="16">
        <f t="shared" si="190"/>
        <v>1.3491599993374999E-2</v>
      </c>
      <c r="I129" s="6">
        <v>1951</v>
      </c>
      <c r="J129" s="23">
        <f>O$116*(I129-I$128)</f>
        <v>3.9705999999999998E-2</v>
      </c>
      <c r="K129" s="24">
        <f>M128+((J129-M128)*O$118)</f>
        <v>7.5548606199999995E-4</v>
      </c>
      <c r="L129" s="34">
        <f>M129+(J129-M129)*O$121</f>
        <v>1.4370978632389498E-2</v>
      </c>
      <c r="M129" s="25">
        <f>K129-((N129-N128)*O$120/O$119)</f>
        <v>7.2904404982999992E-4</v>
      </c>
      <c r="N129" s="26">
        <f>N128+(K129-N128)*O$117*O$119/O$120</f>
        <v>7.7770624029411765E-7</v>
      </c>
      <c r="O129" s="16">
        <f t="shared" si="192"/>
        <v>1.3641934582559499E-2</v>
      </c>
      <c r="Q129" s="6">
        <v>1951</v>
      </c>
      <c r="R129" s="23">
        <f>W$116*(Q129-Q$128)</f>
        <v>3.9705999999999998E-2</v>
      </c>
      <c r="S129" s="24">
        <f>U128+((R129-U128)*W$118)</f>
        <v>2.3910953199999998E-3</v>
      </c>
      <c r="T129" s="34">
        <f>U129+(R129-U129)*W$121</f>
        <v>1.5233722283879999E-2</v>
      </c>
      <c r="U129" s="25">
        <f>S129-((V129-V128)*W$120/W$119)</f>
        <v>2.0563419751999999E-3</v>
      </c>
      <c r="V129" s="26">
        <f>V128+(S129-V128)*W$117*W$119/W$120</f>
        <v>2.4082974446043164E-6</v>
      </c>
      <c r="W129" s="16">
        <f t="shared" si="194"/>
        <v>1.3177380308679999E-2</v>
      </c>
      <c r="Y129" s="6">
        <v>1951</v>
      </c>
      <c r="Z129" s="23">
        <f>AE$116*(Y129-Y$128)</f>
        <v>3.9705999999999998E-2</v>
      </c>
      <c r="AA129" s="24">
        <f>AC128+((Z129-AC128)*AE$118)</f>
        <v>2.3200215800000001E-3</v>
      </c>
      <c r="AB129" s="34">
        <f>AC129+(Z129-AC129)*AE$121</f>
        <v>1.5193992063219999E-2</v>
      </c>
      <c r="AC129" s="25">
        <f>AA129-((AD129-AD128)*AE$120/AE$119)</f>
        <v>1.9952185588000002E-3</v>
      </c>
      <c r="AD129" s="26">
        <f>AD128+(AA129-AD128)*AE$117*AE$119/AE$120</f>
        <v>4.7072901623188413E-6</v>
      </c>
      <c r="AE129" s="16">
        <f t="shared" si="196"/>
        <v>1.3198773504419999E-2</v>
      </c>
      <c r="AG129" s="6">
        <v>1951</v>
      </c>
      <c r="AH129" s="23">
        <f>AM$116*(AG129-AG$128)</f>
        <v>3.9705999999999998E-2</v>
      </c>
      <c r="AI129" s="24">
        <f>AK128+((AH129-AK128)*AM$118)</f>
        <v>7.6092578399999998E-4</v>
      </c>
      <c r="AJ129" s="34">
        <f>AK129+(AH129-AK129)*AM$121</f>
        <v>1.4374390698013996E-2</v>
      </c>
      <c r="AK129" s="25">
        <f>AI129-((AL129-AL128)*AM$120/AM$119)</f>
        <v>7.3429338155999997E-4</v>
      </c>
      <c r="AL129" s="26">
        <f>AL128+(AI129-AL128)*AM$117*AM$119/AM$120</f>
        <v>3.8597684695652176E-7</v>
      </c>
      <c r="AM129" s="16">
        <f t="shared" si="198"/>
        <v>1.3640097316453997E-2</v>
      </c>
      <c r="AO129" s="6"/>
      <c r="AP129" s="23"/>
      <c r="AQ129" s="26" t="s">
        <v>51</v>
      </c>
      <c r="AR129" s="34"/>
      <c r="AS129" s="25"/>
      <c r="AT129" s="26"/>
      <c r="AU129" s="16"/>
      <c r="AW129" s="6"/>
      <c r="AX129" s="23"/>
      <c r="AY129" s="26" t="s">
        <v>51</v>
      </c>
      <c r="AZ129" s="34"/>
      <c r="BA129" s="25"/>
      <c r="BB129" s="26"/>
      <c r="BC129" s="16"/>
      <c r="BF129" s="6"/>
      <c r="BG129" s="23"/>
      <c r="BH129" s="26" t="s">
        <v>51</v>
      </c>
      <c r="BI129" s="34"/>
      <c r="BJ129" s="25"/>
      <c r="BK129" s="26"/>
      <c r="BL129" s="16"/>
      <c r="BN129" s="6"/>
      <c r="BO129" s="23"/>
      <c r="BP129" s="26" t="s">
        <v>51</v>
      </c>
      <c r="BQ129" s="34"/>
      <c r="BR129" s="25"/>
      <c r="BS129" s="26"/>
      <c r="BT129" s="16"/>
    </row>
    <row r="130" spans="1:72" x14ac:dyDescent="0.35">
      <c r="A130" s="14">
        <v>1952</v>
      </c>
      <c r="B130" s="23">
        <f t="shared" ref="B130:B193" si="199">G$116*(A130-A$128)</f>
        <v>7.9411999999999996E-2</v>
      </c>
      <c r="C130" s="24">
        <f t="shared" ref="C130:C148" si="200">E129+((B130-E129)*G$118)</f>
        <v>3.613772768334687E-3</v>
      </c>
      <c r="D130" s="34">
        <f t="shared" ref="D130:D148" si="201">E130+(B130-E130)*G$121</f>
        <v>2.9978783142744748E-2</v>
      </c>
      <c r="E130" s="25">
        <f t="shared" ref="E130:E148" si="202">C130-((F130-F129)*G$120/G$119)</f>
        <v>3.3608971426842297E-3</v>
      </c>
      <c r="F130" s="26">
        <f t="shared" ref="F130:F148" si="203">F129+(C130-F129)*G$117*G$119/G$120</f>
        <v>4.92869461087619E-6</v>
      </c>
      <c r="G130" s="16">
        <f t="shared" ref="G130:G148" si="204">D130-E130</f>
        <v>2.6617886000060518E-2</v>
      </c>
      <c r="I130" s="14">
        <v>1952</v>
      </c>
      <c r="J130" s="23">
        <f t="shared" ref="J130:J193" si="205">O$116*(I130-I$128)</f>
        <v>7.9411999999999996E-2</v>
      </c>
      <c r="K130" s="24">
        <f t="shared" ref="K130" si="206">M129+((J130-M129)*O$118)</f>
        <v>2.2261446526938844E-3</v>
      </c>
      <c r="L130" s="34">
        <f t="shared" ref="L130" si="207">M130+(J130-M130)*O$121</f>
        <v>2.91905669262192E-2</v>
      </c>
      <c r="M130" s="25">
        <f t="shared" ref="M130" si="208">K130-((N130-N129)*O$120/O$119)</f>
        <v>2.1482568095680088E-3</v>
      </c>
      <c r="N130" s="26">
        <f t="shared" ref="N130" si="209">N129+(K130-N129)*O$117*O$119/O$120</f>
        <v>3.0685251557610492E-6</v>
      </c>
      <c r="O130" s="16">
        <f t="shared" si="192"/>
        <v>2.7042310116651192E-2</v>
      </c>
      <c r="Q130" s="14">
        <v>1952</v>
      </c>
      <c r="R130" s="23">
        <f t="shared" ref="R130:R193" si="210">W$116*(Q130-Q$128)</f>
        <v>7.9411999999999996E-2</v>
      </c>
      <c r="S130" s="24">
        <f t="shared" ref="S130:S193" si="211">U129+((R130-U129)*W$118)</f>
        <v>6.7146997014534571E-3</v>
      </c>
      <c r="T130" s="34">
        <f t="shared" ref="T130:T193" si="212">U130+(R130-U130)*W$121</f>
        <v>3.1547936288179937E-2</v>
      </c>
      <c r="U130" s="25">
        <f t="shared" ref="U130:U193" si="213">S130-((V130-V129)*W$120/W$119)</f>
        <v>5.7749789048922176E-3</v>
      </c>
      <c r="V130" s="26">
        <f t="shared" ref="V130:V193" si="214">V129+(S130-V129)*W$117*W$119/W$120</f>
        <v>9.1688787148290607E-6</v>
      </c>
      <c r="W130" s="16">
        <f t="shared" si="194"/>
        <v>2.577295738328772E-2</v>
      </c>
      <c r="Y130" s="14">
        <v>1952</v>
      </c>
      <c r="Z130" s="23">
        <f t="shared" ref="Z130:Z193" si="215">AE$116*(Y130-Y$128)</f>
        <v>7.9411999999999996E-2</v>
      </c>
      <c r="AA130" s="24">
        <f t="shared" ref="AA130:AA193" si="216">AC129+((Z130-AC129)*AE$118)</f>
        <v>6.5186810984093164E-3</v>
      </c>
      <c r="AB130" s="34">
        <f t="shared" ref="AB130:AB193" si="217">AC130+(Z130-AC130)*AE$121</f>
        <v>3.1438571097415574E-2</v>
      </c>
      <c r="AC130" s="25">
        <f t="shared" ref="AC130:AC193" si="218">AA130-((AD130-AD129)*AE$120/AE$119)</f>
        <v>5.6067247652547367E-3</v>
      </c>
      <c r="AD130" s="26">
        <f t="shared" ref="AD130:AD193" si="219">AD129+(AA130-AD129)*AE$117*AE$119/AE$120</f>
        <v>1.7924048613834488E-5</v>
      </c>
      <c r="AE130" s="16">
        <f t="shared" si="196"/>
        <v>2.5831846332160839E-2</v>
      </c>
      <c r="AG130" s="14">
        <v>1952</v>
      </c>
      <c r="AH130" s="23">
        <f t="shared" ref="AH130:AH193" si="220">AM$116*(AG130-AG$128)</f>
        <v>7.9411999999999996E-2</v>
      </c>
      <c r="AI130" s="24">
        <f t="shared" ref="AI130:AI193" si="221">AK129+((AH130-AK129)*AM$118)</f>
        <v>2.2420729511957839E-3</v>
      </c>
      <c r="AJ130" s="34">
        <f t="shared" ref="AJ130:AJ193" si="222">AK130+(AH130-AK130)*AM$121</f>
        <v>2.9200549039610821E-2</v>
      </c>
      <c r="AK130" s="25">
        <f t="shared" ref="AK130:AK193" si="223">AI130-((AL130-AL129)*AM$120/AM$119)</f>
        <v>2.1636139070935752E-3</v>
      </c>
      <c r="AL130" s="26">
        <f t="shared" ref="AL130:AL193" si="224">AL129+(AI130-AL129)*AM$117*AM$119/AM$120</f>
        <v>1.5230644426407095E-6</v>
      </c>
      <c r="AM130" s="16">
        <f t="shared" si="198"/>
        <v>2.7036935132517245E-2</v>
      </c>
      <c r="AO130" s="14"/>
      <c r="AP130" s="23"/>
      <c r="AQ130" s="24"/>
      <c r="AR130" s="34"/>
      <c r="AS130" s="25"/>
      <c r="AT130" s="26"/>
      <c r="AU130" s="16"/>
      <c r="AW130" s="14"/>
      <c r="AX130" s="23"/>
      <c r="AY130" s="24"/>
      <c r="AZ130" s="34"/>
      <c r="BA130" s="25"/>
      <c r="BB130" s="26"/>
      <c r="BC130" s="16"/>
      <c r="BF130" s="14"/>
      <c r="BG130" s="23"/>
      <c r="BH130" s="24"/>
      <c r="BI130" s="34"/>
      <c r="BJ130" s="25"/>
      <c r="BK130" s="26"/>
      <c r="BL130" s="16"/>
      <c r="BN130" s="14"/>
      <c r="BO130" s="23"/>
      <c r="BP130" s="24"/>
      <c r="BQ130" s="34"/>
      <c r="BR130" s="25"/>
      <c r="BS130" s="26"/>
      <c r="BT130" s="16"/>
    </row>
    <row r="131" spans="1:72" x14ac:dyDescent="0.35">
      <c r="A131" s="6">
        <v>1953</v>
      </c>
      <c r="B131" s="23">
        <f t="shared" si="199"/>
        <v>0.119118</v>
      </c>
      <c r="C131" s="24">
        <f t="shared" si="200"/>
        <v>6.9927762448325128E-3</v>
      </c>
      <c r="D131" s="34">
        <f t="shared" si="201"/>
        <v>4.5918657495606051E-2</v>
      </c>
      <c r="E131" s="25">
        <f t="shared" si="202"/>
        <v>6.5036269163169982E-3</v>
      </c>
      <c r="F131" s="26">
        <f t="shared" si="203"/>
        <v>1.2017815313999591E-5</v>
      </c>
      <c r="G131" s="16">
        <f t="shared" si="204"/>
        <v>3.9415030579289051E-2</v>
      </c>
      <c r="I131" s="6">
        <v>1953</v>
      </c>
      <c r="J131" s="23">
        <f t="shared" si="205"/>
        <v>0.119118</v>
      </c>
      <c r="K131" s="24">
        <f t="shared" ref="K131:K148" si="225">M130+((J131-M130)*O$118)</f>
        <v>4.3738401132523584E-3</v>
      </c>
      <c r="L131" s="34">
        <f t="shared" ref="L131:L148" si="226">M131+(J131-M131)*O$121</f>
        <v>4.4434861019984832E-2</v>
      </c>
      <c r="M131" s="25">
        <f t="shared" ref="M131:M148" si="227">K131-((N131-N130)*O$120/O$119)</f>
        <v>4.2208631076689771E-3</v>
      </c>
      <c r="N131" s="26">
        <f t="shared" ref="N131:N148" si="228">N130+(K131-N130)*O$117*O$119/O$120</f>
        <v>7.5678488493898997E-6</v>
      </c>
      <c r="O131" s="16">
        <f t="shared" ref="O131:O148" si="229">L131-M131</f>
        <v>4.0213997912315856E-2</v>
      </c>
      <c r="Q131" s="6">
        <v>1953</v>
      </c>
      <c r="R131" s="23">
        <f t="shared" si="210"/>
        <v>0.119118</v>
      </c>
      <c r="S131" s="24">
        <f t="shared" si="211"/>
        <v>1.2600495635239609E-2</v>
      </c>
      <c r="T131" s="34">
        <f t="shared" si="212"/>
        <v>4.8735811428061993E-2</v>
      </c>
      <c r="U131" s="25">
        <f t="shared" si="213"/>
        <v>1.083770988932614E-2</v>
      </c>
      <c r="V131" s="26">
        <f t="shared" si="214"/>
        <v>2.1850790555933158E-5</v>
      </c>
      <c r="W131" s="16">
        <f t="shared" si="194"/>
        <v>3.7898101538735851E-2</v>
      </c>
      <c r="Y131" s="6">
        <v>1953</v>
      </c>
      <c r="Z131" s="23">
        <f t="shared" si="215"/>
        <v>0.119118</v>
      </c>
      <c r="AA131" s="24">
        <f t="shared" si="216"/>
        <v>1.2239188577220903E-2</v>
      </c>
      <c r="AB131" s="34">
        <f t="shared" si="217"/>
        <v>4.8534637503090339E-2</v>
      </c>
      <c r="AC131" s="25">
        <f t="shared" si="218"/>
        <v>1.0528211543215912E-2</v>
      </c>
      <c r="AD131" s="26">
        <f t="shared" si="219"/>
        <v>4.2720817222602453E-5</v>
      </c>
      <c r="AE131" s="16">
        <f t="shared" si="196"/>
        <v>3.8006425959874426E-2</v>
      </c>
      <c r="AG131" s="6">
        <v>1953</v>
      </c>
      <c r="AH131" s="23">
        <f t="shared" si="220"/>
        <v>0.119118</v>
      </c>
      <c r="AI131" s="24">
        <f t="shared" si="221"/>
        <v>4.4049277621780337E-3</v>
      </c>
      <c r="AJ131" s="34">
        <f t="shared" si="222"/>
        <v>4.4454325588542239E-2</v>
      </c>
      <c r="AK131" s="25">
        <f t="shared" si="223"/>
        <v>4.2508085977572951E-3</v>
      </c>
      <c r="AL131" s="26">
        <f t="shared" si="224"/>
        <v>3.7566755212021406E-6</v>
      </c>
      <c r="AM131" s="16">
        <f t="shared" si="198"/>
        <v>4.0203516990784942E-2</v>
      </c>
      <c r="AO131" s="6"/>
      <c r="AP131" s="23"/>
      <c r="AQ131" s="24"/>
      <c r="AR131" s="34"/>
      <c r="AS131" s="25"/>
      <c r="AT131" s="26"/>
      <c r="AU131" s="16"/>
      <c r="AW131" s="6"/>
      <c r="AX131" s="23"/>
      <c r="AY131" s="24"/>
      <c r="AZ131" s="34"/>
      <c r="BA131" s="25"/>
      <c r="BB131" s="26"/>
      <c r="BC131" s="16"/>
      <c r="BF131" s="6"/>
      <c r="BG131" s="23"/>
      <c r="BH131" s="24"/>
      <c r="BI131" s="34"/>
      <c r="BJ131" s="25"/>
      <c r="BK131" s="26"/>
      <c r="BL131" s="16"/>
      <c r="BN131" s="6"/>
      <c r="BO131" s="23"/>
      <c r="BP131" s="24"/>
      <c r="BQ131" s="34"/>
      <c r="BR131" s="25"/>
      <c r="BS131" s="26"/>
      <c r="BT131" s="16"/>
    </row>
    <row r="132" spans="1:72" x14ac:dyDescent="0.35">
      <c r="A132" s="14">
        <v>1954</v>
      </c>
      <c r="B132" s="23">
        <f t="shared" si="199"/>
        <v>0.15882399999999999</v>
      </c>
      <c r="C132" s="24">
        <f t="shared" si="200"/>
        <v>1.1282678621817553E-2</v>
      </c>
      <c r="D132" s="34">
        <f t="shared" si="201"/>
        <v>6.2409326037485488E-2</v>
      </c>
      <c r="E132" s="25">
        <f t="shared" si="202"/>
        <v>1.0493732365362305E-2</v>
      </c>
      <c r="F132" s="26">
        <f t="shared" si="203"/>
        <v>2.3451819030742326E-5</v>
      </c>
      <c r="G132" s="16">
        <f t="shared" si="204"/>
        <v>5.1915593672123186E-2</v>
      </c>
      <c r="I132" s="14">
        <v>1954</v>
      </c>
      <c r="J132" s="23">
        <f t="shared" si="205"/>
        <v>0.15882399999999999</v>
      </c>
      <c r="K132" s="24">
        <f t="shared" si="225"/>
        <v>7.162496993319359E-3</v>
      </c>
      <c r="L132" s="34">
        <f t="shared" si="226"/>
        <v>6.0081248407620885E-2</v>
      </c>
      <c r="M132" s="25">
        <f t="shared" si="227"/>
        <v>6.9120744732629105E-3</v>
      </c>
      <c r="N132" s="26">
        <f t="shared" si="228"/>
        <v>1.493321708634428E-5</v>
      </c>
      <c r="O132" s="16">
        <f t="shared" si="229"/>
        <v>5.3169173934357973E-2</v>
      </c>
      <c r="Q132" s="14">
        <v>1954</v>
      </c>
      <c r="R132" s="23">
        <f t="shared" si="210"/>
        <v>0.15882399999999999</v>
      </c>
      <c r="S132" s="24">
        <f t="shared" si="211"/>
        <v>1.9749444279790918E-2</v>
      </c>
      <c r="T132" s="34">
        <f t="shared" si="212"/>
        <v>6.6630327774343703E-2</v>
      </c>
      <c r="U132" s="25">
        <f t="shared" si="213"/>
        <v>1.6987581191298021E-2</v>
      </c>
      <c r="V132" s="26">
        <f t="shared" si="214"/>
        <v>4.1720309178184221E-5</v>
      </c>
      <c r="W132" s="16">
        <f t="shared" si="194"/>
        <v>4.9642746583045683E-2</v>
      </c>
      <c r="Y132" s="14">
        <v>1954</v>
      </c>
      <c r="Z132" s="23">
        <f t="shared" si="215"/>
        <v>0.15882399999999999</v>
      </c>
      <c r="AA132" s="24">
        <f t="shared" si="216"/>
        <v>1.9193134462745808E-2</v>
      </c>
      <c r="AB132" s="34">
        <f t="shared" si="217"/>
        <v>6.6321249759042161E-2</v>
      </c>
      <c r="AC132" s="25">
        <f t="shared" si="218"/>
        <v>1.6512076552372558E-2</v>
      </c>
      <c r="AD132" s="26">
        <f t="shared" si="219"/>
        <v>8.1576728967142298E-5</v>
      </c>
      <c r="AE132" s="16">
        <f t="shared" si="196"/>
        <v>4.9809173206669603E-2</v>
      </c>
      <c r="AG132" s="14">
        <v>1954</v>
      </c>
      <c r="AH132" s="23">
        <f t="shared" si="220"/>
        <v>0.15882399999999999</v>
      </c>
      <c r="AI132" s="24">
        <f t="shared" si="221"/>
        <v>7.2130492377898746E-3</v>
      </c>
      <c r="AJ132" s="34">
        <f t="shared" si="222"/>
        <v>6.0112870598771809E-2</v>
      </c>
      <c r="AK132" s="25">
        <f t="shared" si="223"/>
        <v>6.9607239981104713E-3</v>
      </c>
      <c r="AL132" s="26">
        <f t="shared" si="224"/>
        <v>7.4135630527876998E-6</v>
      </c>
      <c r="AM132" s="16">
        <f t="shared" si="198"/>
        <v>5.3152146600661337E-2</v>
      </c>
      <c r="AO132" s="14"/>
      <c r="AP132" s="23"/>
      <c r="AQ132" s="26"/>
      <c r="AR132" s="34"/>
      <c r="AS132" s="25"/>
      <c r="AT132" s="26"/>
      <c r="AU132" s="16"/>
      <c r="AW132" s="14"/>
      <c r="AX132" s="23"/>
      <c r="AY132" s="26"/>
      <c r="AZ132" s="34"/>
      <c r="BA132" s="25"/>
      <c r="BB132" s="26"/>
      <c r="BC132" s="16"/>
      <c r="BF132" s="14"/>
      <c r="BG132" s="23"/>
      <c r="BH132" s="26"/>
      <c r="BI132" s="34"/>
      <c r="BJ132" s="25"/>
      <c r="BK132" s="26"/>
      <c r="BL132" s="16"/>
      <c r="BN132" s="14"/>
      <c r="BO132" s="23"/>
      <c r="BP132" s="26"/>
      <c r="BQ132" s="34"/>
      <c r="BR132" s="25"/>
      <c r="BS132" s="26"/>
      <c r="BT132" s="16"/>
    </row>
    <row r="133" spans="1:72" x14ac:dyDescent="0.35">
      <c r="A133" s="6">
        <v>1955</v>
      </c>
      <c r="B133" s="23">
        <f t="shared" si="199"/>
        <v>0.19852999999999998</v>
      </c>
      <c r="C133" s="24">
        <f t="shared" si="200"/>
        <v>1.6393370262399062E-2</v>
      </c>
      <c r="D133" s="34">
        <f t="shared" si="201"/>
        <v>7.9396359381386117E-2</v>
      </c>
      <c r="E133" s="25">
        <f t="shared" si="202"/>
        <v>1.524747597136328E-2</v>
      </c>
      <c r="F133" s="26">
        <f t="shared" si="203"/>
        <v>4.0058982668942069E-5</v>
      </c>
      <c r="G133" s="16">
        <f t="shared" si="204"/>
        <v>6.4148883410022839E-2</v>
      </c>
      <c r="I133" s="6">
        <v>1955</v>
      </c>
      <c r="J133" s="23">
        <f t="shared" si="205"/>
        <v>0.19852999999999998</v>
      </c>
      <c r="K133" s="24">
        <f t="shared" si="225"/>
        <v>1.0557988742260136E-2</v>
      </c>
      <c r="L133" s="34">
        <f t="shared" si="226"/>
        <v>7.6108338169271372E-2</v>
      </c>
      <c r="M133" s="25">
        <f t="shared" si="227"/>
        <v>1.0188981798879053E-2</v>
      </c>
      <c r="N133" s="26">
        <f t="shared" si="228"/>
        <v>2.5786362479905541E-5</v>
      </c>
      <c r="O133" s="16">
        <f t="shared" si="229"/>
        <v>6.5919356370392312E-2</v>
      </c>
      <c r="Q133" s="6">
        <v>1955</v>
      </c>
      <c r="R133" s="23">
        <f t="shared" si="210"/>
        <v>0.19852999999999998</v>
      </c>
      <c r="S133" s="24">
        <f t="shared" si="211"/>
        <v>2.7920065651958054E-2</v>
      </c>
      <c r="T133" s="34">
        <f t="shared" si="212"/>
        <v>8.509661324757975E-2</v>
      </c>
      <c r="U133" s="25">
        <f t="shared" si="213"/>
        <v>2.4017097303968872E-2</v>
      </c>
      <c r="V133" s="26">
        <f t="shared" si="214"/>
        <v>6.9799218156523662E-5</v>
      </c>
      <c r="W133" s="16">
        <f t="shared" si="194"/>
        <v>6.1079515943610878E-2</v>
      </c>
      <c r="Y133" s="6">
        <v>1955</v>
      </c>
      <c r="Z133" s="23">
        <f t="shared" si="215"/>
        <v>0.19852999999999998</v>
      </c>
      <c r="AA133" s="24">
        <f t="shared" si="216"/>
        <v>2.7147383819417427E-2</v>
      </c>
      <c r="AB133" s="34">
        <f t="shared" si="217"/>
        <v>8.4668311037390337E-2</v>
      </c>
      <c r="AC133" s="25">
        <f t="shared" si="218"/>
        <v>2.3358170826754388E-2</v>
      </c>
      <c r="AD133" s="26">
        <f t="shared" si="219"/>
        <v>1.3649285929559214E-4</v>
      </c>
      <c r="AE133" s="16">
        <f t="shared" si="196"/>
        <v>6.1310140210635952E-2</v>
      </c>
      <c r="AG133" s="6">
        <v>1955</v>
      </c>
      <c r="AH133" s="23">
        <f t="shared" si="220"/>
        <v>0.19852999999999998</v>
      </c>
      <c r="AI133" s="24">
        <f t="shared" si="221"/>
        <v>1.0631957603410682E-2</v>
      </c>
      <c r="AJ133" s="34">
        <f t="shared" si="222"/>
        <v>7.6154564065298788E-2</v>
      </c>
      <c r="AK133" s="25">
        <f t="shared" si="223"/>
        <v>1.0260098561998155E-2</v>
      </c>
      <c r="AL133" s="26">
        <f t="shared" si="224"/>
        <v>1.2802824522534459E-5</v>
      </c>
      <c r="AM133" s="16">
        <f t="shared" si="198"/>
        <v>6.5894465503300637E-2</v>
      </c>
      <c r="AO133" s="6"/>
      <c r="AP133" s="23"/>
      <c r="AQ133" s="24"/>
      <c r="AR133" s="34"/>
      <c r="AS133" s="25"/>
      <c r="AT133" s="26"/>
      <c r="AU133" s="16"/>
      <c r="AW133" s="6"/>
      <c r="AX133" s="23"/>
      <c r="AY133" s="24"/>
      <c r="AZ133" s="34"/>
      <c r="BA133" s="25"/>
      <c r="BB133" s="26"/>
      <c r="BC133" s="16"/>
      <c r="BF133" s="6"/>
      <c r="BG133" s="23"/>
      <c r="BH133" s="24"/>
      <c r="BI133" s="34"/>
      <c r="BJ133" s="25"/>
      <c r="BK133" s="26"/>
      <c r="BL133" s="16"/>
      <c r="BN133" s="6"/>
      <c r="BO133" s="23"/>
      <c r="BP133" s="24"/>
      <c r="BQ133" s="34"/>
      <c r="BR133" s="25"/>
      <c r="BS133" s="26"/>
      <c r="BT133" s="16"/>
    </row>
    <row r="134" spans="1:72" x14ac:dyDescent="0.35">
      <c r="A134" s="14">
        <v>1956</v>
      </c>
      <c r="B134" s="23">
        <f t="shared" si="199"/>
        <v>0.238236</v>
      </c>
      <c r="C134" s="24">
        <f t="shared" si="200"/>
        <v>2.2243740912761756E-2</v>
      </c>
      <c r="D134" s="34">
        <f t="shared" si="201"/>
        <v>9.6830764065475916E-2</v>
      </c>
      <c r="E134" s="25">
        <f t="shared" si="202"/>
        <v>2.068948317765526E-2</v>
      </c>
      <c r="F134" s="26">
        <f t="shared" si="203"/>
        <v>6.2584457090775368E-5</v>
      </c>
      <c r="G134" s="16">
        <f t="shared" si="204"/>
        <v>7.6141280887820656E-2</v>
      </c>
      <c r="I134" s="14">
        <v>1956</v>
      </c>
      <c r="J134" s="23">
        <f t="shared" si="205"/>
        <v>0.238236</v>
      </c>
      <c r="K134" s="24">
        <f t="shared" si="225"/>
        <v>1.4528032414191781E-2</v>
      </c>
      <c r="L134" s="34">
        <f t="shared" si="226"/>
        <v>9.2495894971548212E-2</v>
      </c>
      <c r="M134" s="25">
        <f t="shared" si="227"/>
        <v>1.4020453802381866E-2</v>
      </c>
      <c r="N134" s="26">
        <f t="shared" si="228"/>
        <v>4.0715145180197182E-5</v>
      </c>
      <c r="O134" s="16">
        <f t="shared" si="229"/>
        <v>7.8475441169166341E-2</v>
      </c>
      <c r="Q134" s="14">
        <v>1956</v>
      </c>
      <c r="R134" s="23">
        <f t="shared" si="210"/>
        <v>0.238236</v>
      </c>
      <c r="S134" s="24">
        <f t="shared" si="211"/>
        <v>3.6917359624323867E-2</v>
      </c>
      <c r="T134" s="34">
        <f t="shared" si="212"/>
        <v>0.10402575575884927</v>
      </c>
      <c r="U134" s="25">
        <f t="shared" si="213"/>
        <v>3.1758701167460435E-2</v>
      </c>
      <c r="V134" s="26">
        <f t="shared" si="214"/>
        <v>1.0691186892532531E-4</v>
      </c>
      <c r="W134" s="16">
        <f t="shared" si="194"/>
        <v>7.2267054591388838E-2</v>
      </c>
      <c r="Y134" s="14">
        <v>1956</v>
      </c>
      <c r="Z134" s="23">
        <f t="shared" si="215"/>
        <v>0.238236</v>
      </c>
      <c r="AA134" s="24">
        <f t="shared" si="216"/>
        <v>3.5913482385347126E-2</v>
      </c>
      <c r="AB134" s="34">
        <f t="shared" si="217"/>
        <v>0.10347065750360494</v>
      </c>
      <c r="AC134" s="25">
        <f t="shared" si="218"/>
        <v>3.0904703851699911E-2</v>
      </c>
      <c r="AD134" s="26">
        <f t="shared" si="219"/>
        <v>2.0908385253685615E-4</v>
      </c>
      <c r="AE134" s="16">
        <f t="shared" si="196"/>
        <v>7.2565953651905032E-2</v>
      </c>
      <c r="AG134" s="14">
        <v>1956</v>
      </c>
      <c r="AH134" s="23">
        <f t="shared" si="220"/>
        <v>0.238236</v>
      </c>
      <c r="AI134" s="24">
        <f t="shared" si="221"/>
        <v>1.4629028737156023E-2</v>
      </c>
      <c r="AJ134" s="34">
        <f t="shared" si="222"/>
        <v>9.2558949539639002E-2</v>
      </c>
      <c r="AK134" s="25">
        <f t="shared" si="223"/>
        <v>1.4117460830213851E-2</v>
      </c>
      <c r="AL134" s="26">
        <f t="shared" si="224"/>
        <v>2.0216852159377535E-5</v>
      </c>
      <c r="AM134" s="16">
        <f t="shared" si="198"/>
        <v>7.8441488709425147E-2</v>
      </c>
      <c r="AO134" s="14"/>
      <c r="AP134" s="23"/>
      <c r="AQ134" s="24"/>
      <c r="AR134" s="34"/>
      <c r="AS134" s="25"/>
      <c r="AT134" s="26"/>
      <c r="AU134" s="16"/>
      <c r="AW134" s="14"/>
      <c r="AX134" s="23"/>
      <c r="AY134" s="24"/>
      <c r="AZ134" s="34"/>
      <c r="BA134" s="25"/>
      <c r="BB134" s="26"/>
      <c r="BC134" s="16"/>
      <c r="BF134" s="14"/>
      <c r="BG134" s="23"/>
      <c r="BH134" s="24"/>
      <c r="BI134" s="34"/>
      <c r="BJ134" s="25"/>
      <c r="BK134" s="26"/>
      <c r="BL134" s="16"/>
      <c r="BN134" s="14"/>
      <c r="BO134" s="23"/>
      <c r="BP134" s="24"/>
      <c r="BQ134" s="34"/>
      <c r="BR134" s="25"/>
      <c r="BS134" s="26"/>
      <c r="BT134" s="16"/>
    </row>
    <row r="135" spans="1:72" x14ac:dyDescent="0.35">
      <c r="A135" s="6">
        <v>1957</v>
      </c>
      <c r="B135" s="23">
        <f t="shared" si="199"/>
        <v>0.27794199999999997</v>
      </c>
      <c r="C135" s="24">
        <f t="shared" si="200"/>
        <v>2.8760780892956327E-2</v>
      </c>
      <c r="D135" s="34">
        <f t="shared" si="201"/>
        <v>0.11466843964258971</v>
      </c>
      <c r="E135" s="25">
        <f t="shared" si="202"/>
        <v>2.6751907142445738E-2</v>
      </c>
      <c r="F135" s="26">
        <f t="shared" si="203"/>
        <v>9.1698569417015779E-5</v>
      </c>
      <c r="G135" s="16">
        <f t="shared" si="204"/>
        <v>8.7916532500143973E-2</v>
      </c>
      <c r="I135" s="6">
        <v>1957</v>
      </c>
      <c r="J135" s="23">
        <f t="shared" si="205"/>
        <v>0.27794199999999997</v>
      </c>
      <c r="K135" s="24">
        <f t="shared" si="225"/>
        <v>1.9042089061883948E-2</v>
      </c>
      <c r="L135" s="34">
        <f t="shared" si="226"/>
        <v>0.10922477663361954</v>
      </c>
      <c r="M135" s="25">
        <f t="shared" si="227"/>
        <v>1.8377040974799315E-2</v>
      </c>
      <c r="N135" s="26">
        <f t="shared" si="228"/>
        <v>6.0275383035627516E-5</v>
      </c>
      <c r="O135" s="16">
        <f t="shared" si="229"/>
        <v>9.0847735658820233E-2</v>
      </c>
      <c r="Q135" s="6">
        <v>1957</v>
      </c>
      <c r="R135" s="23">
        <f t="shared" si="210"/>
        <v>0.27794199999999997</v>
      </c>
      <c r="S135" s="24">
        <f t="shared" si="211"/>
        <v>4.6583859423155967E-2</v>
      </c>
      <c r="T135" s="34">
        <f t="shared" si="212"/>
        <v>0.12332980639761637</v>
      </c>
      <c r="U135" s="25">
        <f t="shared" si="213"/>
        <v>4.007708676556368E-2</v>
      </c>
      <c r="V135" s="26">
        <f t="shared" si="214"/>
        <v>1.5372318300872306E-4</v>
      </c>
      <c r="W135" s="16">
        <f t="shared" si="194"/>
        <v>8.3252719632052691E-2</v>
      </c>
      <c r="Y135" s="6">
        <v>1957</v>
      </c>
      <c r="Z135" s="23">
        <f t="shared" si="215"/>
        <v>0.27794199999999997</v>
      </c>
      <c r="AA135" s="24">
        <f t="shared" si="216"/>
        <v>4.5339093065645084E-2</v>
      </c>
      <c r="AB135" s="34">
        <f t="shared" si="217"/>
        <v>0.12264327965427645</v>
      </c>
      <c r="AC135" s="25">
        <f t="shared" si="218"/>
        <v>3.9020891775809932E-2</v>
      </c>
      <c r="AD135" s="26">
        <f t="shared" si="219"/>
        <v>3.006519871721482E-4</v>
      </c>
      <c r="AE135" s="16">
        <f t="shared" si="196"/>
        <v>8.3622387878466514E-2</v>
      </c>
      <c r="AG135" s="6">
        <v>1957</v>
      </c>
      <c r="AH135" s="23">
        <f t="shared" si="220"/>
        <v>0.27794199999999997</v>
      </c>
      <c r="AI135" s="24">
        <f t="shared" si="221"/>
        <v>1.9173394298863632E-2</v>
      </c>
      <c r="AJ135" s="34">
        <f t="shared" si="222"/>
        <v>0.10930667150734882</v>
      </c>
      <c r="AK135" s="25">
        <f t="shared" si="223"/>
        <v>1.8503033088228982E-2</v>
      </c>
      <c r="AL135" s="26">
        <f t="shared" si="224"/>
        <v>2.993223202364781E-5</v>
      </c>
      <c r="AM135" s="16">
        <f t="shared" si="198"/>
        <v>9.0803638419119842E-2</v>
      </c>
      <c r="AO135" s="6"/>
      <c r="AP135" s="23"/>
      <c r="AQ135" s="24"/>
      <c r="AR135" s="34"/>
      <c r="AS135" s="25"/>
      <c r="AT135" s="26"/>
      <c r="AU135" s="16"/>
      <c r="AW135" s="6"/>
      <c r="AX135" s="23"/>
      <c r="AY135" s="24"/>
      <c r="AZ135" s="34"/>
      <c r="BA135" s="25"/>
      <c r="BB135" s="26"/>
      <c r="BC135" s="16"/>
      <c r="BF135" s="6"/>
      <c r="BG135" s="23"/>
      <c r="BH135" s="24"/>
      <c r="BI135" s="34"/>
      <c r="BJ135" s="25"/>
      <c r="BK135" s="26"/>
      <c r="BL135" s="16"/>
      <c r="BN135" s="6"/>
      <c r="BO135" s="23"/>
      <c r="BP135" s="24"/>
      <c r="BQ135" s="34"/>
      <c r="BR135" s="25"/>
      <c r="BS135" s="26"/>
      <c r="BT135" s="16"/>
    </row>
    <row r="136" spans="1:72" x14ac:dyDescent="0.35">
      <c r="A136" s="14">
        <v>1958</v>
      </c>
      <c r="B136" s="23">
        <f t="shared" si="199"/>
        <v>0.31764799999999999</v>
      </c>
      <c r="C136" s="24">
        <f t="shared" si="200"/>
        <v>3.58787720558515E-2</v>
      </c>
      <c r="D136" s="34">
        <f t="shared" si="201"/>
        <v>0.13286968999267068</v>
      </c>
      <c r="E136" s="25">
        <f t="shared" si="202"/>
        <v>3.3373676911801084E-2</v>
      </c>
      <c r="F136" s="26">
        <f t="shared" si="203"/>
        <v>1.2800429614238411E-4</v>
      </c>
      <c r="G136" s="16">
        <f t="shared" si="204"/>
        <v>9.9496013080869597E-2</v>
      </c>
      <c r="I136" s="14">
        <v>1958</v>
      </c>
      <c r="J136" s="23">
        <f t="shared" si="205"/>
        <v>0.31764799999999999</v>
      </c>
      <c r="K136" s="24">
        <f t="shared" si="225"/>
        <v>2.4071269512171808E-2</v>
      </c>
      <c r="L136" s="34">
        <f t="shared" si="226"/>
        <v>0.12627687506647381</v>
      </c>
      <c r="M136" s="25">
        <f t="shared" si="227"/>
        <v>2.3230884717652042E-2</v>
      </c>
      <c r="N136" s="26">
        <f t="shared" si="228"/>
        <v>8.4992582874444174E-5</v>
      </c>
      <c r="O136" s="16">
        <f t="shared" si="229"/>
        <v>0.10304599034882177</v>
      </c>
      <c r="Q136" s="14">
        <v>1958</v>
      </c>
      <c r="R136" s="23">
        <f t="shared" si="210"/>
        <v>0.31764799999999999</v>
      </c>
      <c r="S136" s="24">
        <f t="shared" si="211"/>
        <v>5.679240716054143E-2</v>
      </c>
      <c r="T136" s="34">
        <f t="shared" si="212"/>
        <v>0.14293774441239646</v>
      </c>
      <c r="U136" s="25">
        <f t="shared" si="213"/>
        <v>4.8862991403686849E-2</v>
      </c>
      <c r="V136" s="26">
        <f t="shared" si="214"/>
        <v>2.1076933953285672E-4</v>
      </c>
      <c r="W136" s="16">
        <f t="shared" si="194"/>
        <v>9.40747530087096E-2</v>
      </c>
      <c r="Y136" s="14">
        <v>1958</v>
      </c>
      <c r="Z136" s="23">
        <f t="shared" si="215"/>
        <v>0.31764799999999999</v>
      </c>
      <c r="AA136" s="24">
        <f t="shared" si="216"/>
        <v>5.5301073709349363E-2</v>
      </c>
      <c r="AB136" s="34">
        <f t="shared" si="217"/>
        <v>0.14211745953435895</v>
      </c>
      <c r="AC136" s="25">
        <f t="shared" si="218"/>
        <v>4.7601014668244554E-2</v>
      </c>
      <c r="AD136" s="26">
        <f t="shared" si="219"/>
        <v>4.122470457388846E-4</v>
      </c>
      <c r="AE136" s="16">
        <f t="shared" si="196"/>
        <v>9.4516444866114394E-2</v>
      </c>
      <c r="AG136" s="14">
        <v>1958</v>
      </c>
      <c r="AH136" s="23">
        <f t="shared" si="220"/>
        <v>0.31764799999999999</v>
      </c>
      <c r="AI136" s="24">
        <f t="shared" si="221"/>
        <v>2.4235847234126161E-2</v>
      </c>
      <c r="AJ136" s="34">
        <f t="shared" si="222"/>
        <v>0.12637941613588416</v>
      </c>
      <c r="AK136" s="25">
        <f t="shared" si="223"/>
        <v>2.3388640209052573E-2</v>
      </c>
      <c r="AL136" s="26">
        <f t="shared" si="224"/>
        <v>4.2210594705873723E-5</v>
      </c>
      <c r="AM136" s="16">
        <f t="shared" si="198"/>
        <v>0.10299077592683159</v>
      </c>
      <c r="AO136" s="14"/>
      <c r="AP136" s="23"/>
      <c r="AQ136" s="26" t="s">
        <v>51</v>
      </c>
      <c r="AR136" s="34"/>
      <c r="AS136" s="25"/>
      <c r="AT136" s="26"/>
      <c r="AU136" s="16"/>
      <c r="AW136" s="14"/>
      <c r="AX136" s="23"/>
      <c r="AY136" s="26" t="s">
        <v>51</v>
      </c>
      <c r="AZ136" s="34"/>
      <c r="BA136" s="25"/>
      <c r="BB136" s="26"/>
      <c r="BC136" s="16"/>
      <c r="BF136" s="14"/>
      <c r="BG136" s="23"/>
      <c r="BH136" s="26" t="s">
        <v>51</v>
      </c>
      <c r="BI136" s="34"/>
      <c r="BJ136" s="25"/>
      <c r="BK136" s="26"/>
      <c r="BL136" s="16"/>
      <c r="BN136" s="14"/>
      <c r="BO136" s="23"/>
      <c r="BP136" s="26" t="s">
        <v>51</v>
      </c>
      <c r="BQ136" s="34"/>
      <c r="BR136" s="25"/>
      <c r="BS136" s="26"/>
      <c r="BT136" s="16"/>
    </row>
    <row r="137" spans="1:72" x14ac:dyDescent="0.35">
      <c r="A137" s="6">
        <v>1959</v>
      </c>
      <c r="B137" s="23">
        <f t="shared" si="199"/>
        <v>0.357354</v>
      </c>
      <c r="C137" s="24">
        <f t="shared" si="200"/>
        <v>4.3538559548693324E-2</v>
      </c>
      <c r="D137" s="34">
        <f t="shared" si="201"/>
        <v>0.15139878344265958</v>
      </c>
      <c r="E137" s="25">
        <f t="shared" si="202"/>
        <v>4.0499820681014757E-2</v>
      </c>
      <c r="F137" s="26">
        <f t="shared" si="203"/>
        <v>1.7204398987685608E-4</v>
      </c>
      <c r="G137" s="16">
        <f t="shared" si="204"/>
        <v>0.11089896276164482</v>
      </c>
      <c r="I137" s="6">
        <v>1959</v>
      </c>
      <c r="J137" s="23">
        <f t="shared" si="205"/>
        <v>0.357354</v>
      </c>
      <c r="K137" s="24">
        <f t="shared" si="225"/>
        <v>2.9588245232129277E-2</v>
      </c>
      <c r="L137" s="34">
        <f t="shared" si="226"/>
        <v>0.14363506040311347</v>
      </c>
      <c r="M137" s="25">
        <f t="shared" si="227"/>
        <v>2.8555631389405357E-2</v>
      </c>
      <c r="N137" s="26">
        <f t="shared" si="228"/>
        <v>1.1536357824867709E-4</v>
      </c>
      <c r="O137" s="16">
        <f t="shared" si="229"/>
        <v>0.11507942901370811</v>
      </c>
      <c r="Q137" s="6">
        <v>1959</v>
      </c>
      <c r="R137" s="23">
        <f t="shared" si="210"/>
        <v>0.357354</v>
      </c>
      <c r="S137" s="24">
        <f t="shared" si="211"/>
        <v>6.7440319941356824E-2</v>
      </c>
      <c r="T137" s="34">
        <f t="shared" si="212"/>
        <v>0.16279221885711595</v>
      </c>
      <c r="U137" s="25">
        <f t="shared" si="213"/>
        <v>5.8028182857101464E-2</v>
      </c>
      <c r="V137" s="26">
        <f t="shared" si="214"/>
        <v>2.7848255596634851E-4</v>
      </c>
      <c r="W137" s="16">
        <f t="shared" si="194"/>
        <v>0.10476403600001449</v>
      </c>
      <c r="Y137" s="6">
        <v>1959</v>
      </c>
      <c r="Z137" s="23">
        <f t="shared" si="215"/>
        <v>0.357354</v>
      </c>
      <c r="AA137" s="24">
        <f t="shared" si="216"/>
        <v>6.5699881601179025E-2</v>
      </c>
      <c r="AB137" s="34">
        <f t="shared" si="217"/>
        <v>0.1618376482962213</v>
      </c>
      <c r="AC137" s="25">
        <f t="shared" si="218"/>
        <v>5.6559612763417401E-2</v>
      </c>
      <c r="AD137" s="26">
        <f t="shared" si="219"/>
        <v>5.4471471005427044E-4</v>
      </c>
      <c r="AE137" s="16">
        <f t="shared" si="196"/>
        <v>0.1052780355328039</v>
      </c>
      <c r="AG137" s="6">
        <v>1959</v>
      </c>
      <c r="AH137" s="23">
        <f t="shared" si="220"/>
        <v>0.357354</v>
      </c>
      <c r="AI137" s="24">
        <f t="shared" si="221"/>
        <v>2.9788752364086291E-2</v>
      </c>
      <c r="AJ137" s="34">
        <f t="shared" si="222"/>
        <v>0.14375985521140269</v>
      </c>
      <c r="AK137" s="25">
        <f t="shared" si="223"/>
        <v>2.8747623402157977E-2</v>
      </c>
      <c r="AL137" s="26">
        <f t="shared" si="224"/>
        <v>5.7299420241066692E-5</v>
      </c>
      <c r="AM137" s="16">
        <f t="shared" si="198"/>
        <v>0.11501223180924472</v>
      </c>
      <c r="AO137" s="6"/>
      <c r="AP137" s="23"/>
      <c r="AQ137" s="24"/>
      <c r="AR137" s="34"/>
      <c r="AS137" s="25"/>
      <c r="AT137" s="26"/>
      <c r="AU137" s="16"/>
      <c r="AW137" s="6"/>
      <c r="AX137" s="23"/>
      <c r="AY137" s="24"/>
      <c r="AZ137" s="34"/>
      <c r="BA137" s="25"/>
      <c r="BB137" s="26"/>
      <c r="BC137" s="16"/>
      <c r="BF137" s="6"/>
      <c r="BG137" s="23"/>
      <c r="BH137" s="24"/>
      <c r="BI137" s="34"/>
      <c r="BJ137" s="25"/>
      <c r="BK137" s="26"/>
      <c r="BL137" s="16"/>
      <c r="BN137" s="6"/>
      <c r="BO137" s="23"/>
      <c r="BP137" s="24"/>
      <c r="BQ137" s="34"/>
      <c r="BR137" s="25"/>
      <c r="BS137" s="26"/>
      <c r="BT137" s="16"/>
    </row>
    <row r="138" spans="1:72" x14ac:dyDescent="0.35">
      <c r="A138" s="14">
        <v>1960</v>
      </c>
      <c r="B138" s="23">
        <f t="shared" si="199"/>
        <v>0.39705999999999997</v>
      </c>
      <c r="C138" s="24">
        <f t="shared" si="200"/>
        <v>5.1686896307147914E-2</v>
      </c>
      <c r="D138" s="34">
        <f t="shared" si="201"/>
        <v>0.17022355681921031</v>
      </c>
      <c r="E138" s="25">
        <f t="shared" si="202"/>
        <v>4.8080856644938941E-2</v>
      </c>
      <c r="F138" s="26">
        <f t="shared" si="203"/>
        <v>2.243054342566963E-4</v>
      </c>
      <c r="G138" s="16">
        <f t="shared" si="204"/>
        <v>0.12214270017427137</v>
      </c>
      <c r="I138" s="14">
        <v>1960</v>
      </c>
      <c r="J138" s="23">
        <f t="shared" si="205"/>
        <v>0.39705999999999997</v>
      </c>
      <c r="K138" s="24">
        <f t="shared" si="225"/>
        <v>3.5567164010959142E-2</v>
      </c>
      <c r="L138" s="34">
        <f t="shared" si="226"/>
        <v>0.16128312814727927</v>
      </c>
      <c r="M138" s="25">
        <f t="shared" si="227"/>
        <v>3.4326350995814277E-2</v>
      </c>
      <c r="N138" s="26">
        <f t="shared" si="228"/>
        <v>1.5185807869411434E-4</v>
      </c>
      <c r="O138" s="16">
        <f t="shared" si="229"/>
        <v>0.126956777151465</v>
      </c>
      <c r="Q138" s="14">
        <v>1960</v>
      </c>
      <c r="R138" s="23">
        <f t="shared" si="210"/>
        <v>0.39705999999999997</v>
      </c>
      <c r="S138" s="24">
        <f t="shared" si="211"/>
        <v>7.8444678885446817E-2</v>
      </c>
      <c r="T138" s="34">
        <f t="shared" si="212"/>
        <v>0.18284691740955769</v>
      </c>
      <c r="U138" s="25">
        <f t="shared" si="213"/>
        <v>6.7501411399319547E-2</v>
      </c>
      <c r="V138" s="26">
        <f t="shared" si="214"/>
        <v>3.5721109903201232E-4</v>
      </c>
      <c r="W138" s="16">
        <f t="shared" si="194"/>
        <v>0.11534550601023814</v>
      </c>
      <c r="Y138" s="14">
        <v>1960</v>
      </c>
      <c r="Z138" s="23">
        <f t="shared" si="215"/>
        <v>0.39705999999999997</v>
      </c>
      <c r="AA138" s="24">
        <f t="shared" si="216"/>
        <v>7.6455050389650919E-2</v>
      </c>
      <c r="AB138" s="34">
        <f t="shared" si="217"/>
        <v>0.1817589422064298</v>
      </c>
      <c r="AC138" s="25">
        <f t="shared" si="218"/>
        <v>6.5827603394507384E-2</v>
      </c>
      <c r="AD138" s="26">
        <f t="shared" si="219"/>
        <v>6.9873568099837967E-4</v>
      </c>
      <c r="AE138" s="16">
        <f t="shared" si="196"/>
        <v>0.11593133881192241</v>
      </c>
      <c r="AG138" s="14">
        <v>1960</v>
      </c>
      <c r="AH138" s="23">
        <f t="shared" si="220"/>
        <v>0.39705999999999997</v>
      </c>
      <c r="AI138" s="24">
        <f t="shared" si="221"/>
        <v>3.5805961787279024E-2</v>
      </c>
      <c r="AJ138" s="34">
        <f t="shared" si="222"/>
        <v>0.16143159309288124</v>
      </c>
      <c r="AK138" s="25">
        <f t="shared" si="223"/>
        <v>3.4554758604432696E-2</v>
      </c>
      <c r="AL138" s="26">
        <f t="shared" si="224"/>
        <v>7.5432799702607688E-5</v>
      </c>
      <c r="AM138" s="16">
        <f t="shared" si="198"/>
        <v>0.12687683448844855</v>
      </c>
      <c r="AO138" s="14"/>
      <c r="AP138" s="23"/>
      <c r="AQ138" s="24"/>
      <c r="AR138" s="34"/>
      <c r="AS138" s="25"/>
      <c r="AT138" s="26"/>
      <c r="AU138" s="16"/>
      <c r="AW138" s="14"/>
      <c r="AX138" s="23"/>
      <c r="AY138" s="24"/>
      <c r="AZ138" s="34"/>
      <c r="BA138" s="25"/>
      <c r="BB138" s="26"/>
      <c r="BC138" s="16"/>
      <c r="BF138" s="14"/>
      <c r="BG138" s="23"/>
      <c r="BH138" s="24"/>
      <c r="BI138" s="34"/>
      <c r="BJ138" s="25"/>
      <c r="BK138" s="26"/>
      <c r="BL138" s="16"/>
      <c r="BN138" s="14"/>
      <c r="BO138" s="23"/>
      <c r="BP138" s="24"/>
      <c r="BQ138" s="34"/>
      <c r="BR138" s="25"/>
      <c r="BS138" s="26"/>
      <c r="BT138" s="16"/>
    </row>
    <row r="139" spans="1:72" x14ac:dyDescent="0.35">
      <c r="A139" s="6">
        <v>1961</v>
      </c>
      <c r="B139" s="23">
        <f t="shared" si="199"/>
        <v>0.43676599999999999</v>
      </c>
      <c r="C139" s="24">
        <f t="shared" si="200"/>
        <v>6.0275853017703981E-2</v>
      </c>
      <c r="D139" s="34">
        <f t="shared" si="201"/>
        <v>0.18931505904646073</v>
      </c>
      <c r="E139" s="25">
        <f t="shared" si="202"/>
        <v>5.6072244686862671E-2</v>
      </c>
      <c r="F139" s="26">
        <f t="shared" si="203"/>
        <v>2.8522729412396166E-4</v>
      </c>
      <c r="G139" s="16">
        <f t="shared" si="204"/>
        <v>0.13324281435959806</v>
      </c>
      <c r="I139" s="6">
        <v>1961</v>
      </c>
      <c r="J139" s="23">
        <f t="shared" si="205"/>
        <v>0.43676599999999999</v>
      </c>
      <c r="K139" s="24">
        <f t="shared" si="225"/>
        <v>4.1983570197416921E-2</v>
      </c>
      <c r="L139" s="34">
        <f t="shared" si="226"/>
        <v>0.17920574917762003</v>
      </c>
      <c r="M139" s="25">
        <f t="shared" si="227"/>
        <v>4.0519460273261622E-2</v>
      </c>
      <c r="N139" s="26">
        <f t="shared" si="228"/>
        <v>1.9492013528691723E-4</v>
      </c>
      <c r="O139" s="16">
        <f t="shared" si="229"/>
        <v>0.13868628890435841</v>
      </c>
      <c r="Q139" s="6">
        <v>1961</v>
      </c>
      <c r="R139" s="23">
        <f t="shared" si="210"/>
        <v>0.43676599999999999</v>
      </c>
      <c r="S139" s="24">
        <f t="shared" si="211"/>
        <v>8.9738524924852528E-2</v>
      </c>
      <c r="T139" s="34">
        <f t="shared" si="212"/>
        <v>0.20306444164300447</v>
      </c>
      <c r="U139" s="25">
        <f t="shared" si="213"/>
        <v>7.7225140989237662E-2</v>
      </c>
      <c r="V139" s="26">
        <f t="shared" si="214"/>
        <v>4.4723544389255095E-4</v>
      </c>
      <c r="W139" s="16">
        <f t="shared" si="194"/>
        <v>0.12583930065376681</v>
      </c>
      <c r="Y139" s="6">
        <v>1961</v>
      </c>
      <c r="Z139" s="23">
        <f t="shared" si="215"/>
        <v>0.43676599999999999</v>
      </c>
      <c r="AA139" s="24">
        <f t="shared" si="216"/>
        <v>8.7501533908166312E-2</v>
      </c>
      <c r="AB139" s="34">
        <f t="shared" si="217"/>
        <v>0.20184504240163581</v>
      </c>
      <c r="AC139" s="25">
        <f t="shared" si="218"/>
        <v>7.5349142156362806E-2</v>
      </c>
      <c r="AD139" s="26">
        <f t="shared" si="219"/>
        <v>8.748573005897349E-4</v>
      </c>
      <c r="AE139" s="16">
        <f t="shared" si="196"/>
        <v>0.12649590024527302</v>
      </c>
      <c r="AG139" s="6">
        <v>1961</v>
      </c>
      <c r="AH139" s="23">
        <f t="shared" si="220"/>
        <v>0.43676599999999999</v>
      </c>
      <c r="AI139" s="24">
        <f t="shared" si="221"/>
        <v>4.2262734834537345E-2</v>
      </c>
      <c r="AJ139" s="34">
        <f t="shared" si="222"/>
        <v>0.17937911652115676</v>
      </c>
      <c r="AK139" s="25">
        <f t="shared" si="223"/>
        <v>4.078617926331813E-2</v>
      </c>
      <c r="AL139" s="26">
        <f t="shared" si="224"/>
        <v>9.6832155807234001E-5</v>
      </c>
      <c r="AM139" s="16">
        <f t="shared" si="198"/>
        <v>0.13859293725783864</v>
      </c>
      <c r="AO139" s="6"/>
      <c r="AP139" s="23"/>
      <c r="AQ139" s="24"/>
      <c r="AR139" s="34"/>
      <c r="AS139" s="25"/>
      <c r="AT139" s="26"/>
      <c r="AU139" s="16"/>
      <c r="AW139" s="6"/>
      <c r="AX139" s="23"/>
      <c r="AY139" s="24"/>
      <c r="AZ139" s="34"/>
      <c r="BA139" s="25"/>
      <c r="BB139" s="26"/>
      <c r="BC139" s="16"/>
      <c r="BF139" s="6"/>
      <c r="BG139" s="23"/>
      <c r="BH139" s="24"/>
      <c r="BI139" s="34"/>
      <c r="BJ139" s="25"/>
      <c r="BK139" s="26"/>
      <c r="BL139" s="16"/>
      <c r="BN139" s="6"/>
      <c r="BO139" s="23"/>
      <c r="BP139" s="24"/>
      <c r="BQ139" s="34"/>
      <c r="BR139" s="25"/>
      <c r="BS139" s="26"/>
      <c r="BT139" s="16"/>
    </row>
    <row r="140" spans="1:72" x14ac:dyDescent="0.35">
      <c r="A140" s="14">
        <v>1962</v>
      </c>
      <c r="B140" s="23">
        <f t="shared" si="199"/>
        <v>0.47647200000000001</v>
      </c>
      <c r="C140" s="24">
        <f t="shared" si="200"/>
        <v>6.9262287009812351E-2</v>
      </c>
      <c r="D140" s="34">
        <f t="shared" si="201"/>
        <v>0.2086472303393142</v>
      </c>
      <c r="E140" s="25">
        <f t="shared" si="202"/>
        <v>6.4433892829714165E-2</v>
      </c>
      <c r="F140" s="26">
        <f t="shared" si="203"/>
        <v>3.5520402137176148E-4</v>
      </c>
      <c r="G140" s="16">
        <f t="shared" si="204"/>
        <v>0.14421333750960003</v>
      </c>
      <c r="I140" s="14">
        <v>1962</v>
      </c>
      <c r="J140" s="23">
        <f t="shared" si="205"/>
        <v>0.47647200000000001</v>
      </c>
      <c r="K140" s="24">
        <f t="shared" si="225"/>
        <v>4.8814329246642273E-2</v>
      </c>
      <c r="L140" s="34">
        <f t="shared" si="226"/>
        <v>0.19738842245303415</v>
      </c>
      <c r="M140" s="25">
        <f t="shared" si="227"/>
        <v>4.7112649927744832E-2</v>
      </c>
      <c r="N140" s="26">
        <f t="shared" si="228"/>
        <v>2.4496952701919482E-4</v>
      </c>
      <c r="O140" s="16">
        <f t="shared" si="229"/>
        <v>0.15027577252528931</v>
      </c>
      <c r="Q140" s="14">
        <v>1962</v>
      </c>
      <c r="R140" s="23">
        <f t="shared" si="210"/>
        <v>0.47647200000000001</v>
      </c>
      <c r="S140" s="24">
        <f t="shared" si="211"/>
        <v>0.10126778683886577</v>
      </c>
      <c r="T140" s="34">
        <f t="shared" si="212"/>
        <v>0.22341459126832017</v>
      </c>
      <c r="U140" s="25">
        <f t="shared" si="213"/>
        <v>8.7152909643569504E-2</v>
      </c>
      <c r="V140" s="26">
        <f t="shared" si="214"/>
        <v>5.4878132299540172E-4</v>
      </c>
      <c r="W140" s="16">
        <f t="shared" si="194"/>
        <v>0.13626168162475066</v>
      </c>
      <c r="Y140" s="14">
        <v>1962</v>
      </c>
      <c r="Z140" s="23">
        <f t="shared" si="215"/>
        <v>0.47647200000000001</v>
      </c>
      <c r="AA140" s="24">
        <f t="shared" si="216"/>
        <v>9.8786750740166532E-2</v>
      </c>
      <c r="AB140" s="34">
        <f t="shared" si="217"/>
        <v>0.22206660567810677</v>
      </c>
      <c r="AC140" s="25">
        <f t="shared" si="218"/>
        <v>8.5079085658625792E-2</v>
      </c>
      <c r="AD140" s="26">
        <f t="shared" si="219"/>
        <v>1.0735191133656877E-3</v>
      </c>
      <c r="AE140" s="16">
        <f t="shared" si="196"/>
        <v>0.13698752001948097</v>
      </c>
      <c r="AG140" s="14">
        <v>1962</v>
      </c>
      <c r="AH140" s="23">
        <f t="shared" si="220"/>
        <v>0.47647200000000001</v>
      </c>
      <c r="AI140" s="24">
        <f t="shared" si="221"/>
        <v>4.9135662331915901E-2</v>
      </c>
      <c r="AJ140" s="34">
        <f t="shared" si="222"/>
        <v>0.19758774712923888</v>
      </c>
      <c r="AK140" s="25">
        <f t="shared" si="223"/>
        <v>4.7419303275752098E-2</v>
      </c>
      <c r="AL140" s="26">
        <f t="shared" si="224"/>
        <v>1.217069247371442E-4</v>
      </c>
      <c r="AM140" s="16">
        <f t="shared" si="198"/>
        <v>0.15016844385348677</v>
      </c>
      <c r="AO140" s="14"/>
      <c r="AP140" s="23"/>
      <c r="AR140" s="34"/>
      <c r="AS140" s="25"/>
      <c r="AT140" s="26"/>
      <c r="AU140" s="16"/>
      <c r="AW140" s="14"/>
      <c r="AX140" s="23"/>
      <c r="AZ140" s="34"/>
      <c r="BA140" s="25"/>
      <c r="BB140" s="26"/>
      <c r="BC140" s="16"/>
      <c r="BF140" s="14"/>
      <c r="BG140" s="23"/>
      <c r="BI140" s="34"/>
      <c r="BJ140" s="25"/>
      <c r="BK140" s="26"/>
      <c r="BL140" s="16"/>
      <c r="BN140" s="14"/>
      <c r="BO140" s="23"/>
      <c r="BQ140" s="34"/>
      <c r="BR140" s="25"/>
      <c r="BS140" s="26"/>
      <c r="BT140" s="16"/>
    </row>
    <row r="141" spans="1:72" x14ac:dyDescent="0.35">
      <c r="A141" s="6">
        <v>1963</v>
      </c>
      <c r="B141" s="23">
        <f t="shared" si="199"/>
        <v>0.51617800000000003</v>
      </c>
      <c r="C141" s="24">
        <f t="shared" si="200"/>
        <v>7.8607364192181881E-2</v>
      </c>
      <c r="D141" s="34">
        <f t="shared" si="201"/>
        <v>0.22819661343714637</v>
      </c>
      <c r="E141" s="25">
        <f t="shared" si="202"/>
        <v>7.3129712980225178E-2</v>
      </c>
      <c r="F141" s="26">
        <f t="shared" si="203"/>
        <v>4.3459027082040939E-4</v>
      </c>
      <c r="G141" s="16">
        <f t="shared" si="204"/>
        <v>0.15506690045692118</v>
      </c>
      <c r="I141" s="6">
        <v>1963</v>
      </c>
      <c r="J141" s="23">
        <f t="shared" si="205"/>
        <v>0.51617800000000003</v>
      </c>
      <c r="K141" s="24">
        <f t="shared" si="225"/>
        <v>5.6037556343569633E-2</v>
      </c>
      <c r="L141" s="34">
        <f t="shared" si="226"/>
        <v>0.21581743027324374</v>
      </c>
      <c r="M141" s="25">
        <f t="shared" si="227"/>
        <v>5.4084815804990367E-2</v>
      </c>
      <c r="N141" s="26">
        <f t="shared" si="228"/>
        <v>3.0240307227152614E-4</v>
      </c>
      <c r="O141" s="16">
        <f t="shared" si="229"/>
        <v>0.16173261446825338</v>
      </c>
      <c r="Q141" s="6">
        <v>1963</v>
      </c>
      <c r="R141" s="23">
        <f t="shared" si="210"/>
        <v>0.51617800000000003</v>
      </c>
      <c r="S141" s="24">
        <f t="shared" si="211"/>
        <v>0.11298880058483375</v>
      </c>
      <c r="T141" s="34">
        <f t="shared" si="212"/>
        <v>0.24387297862731466</v>
      </c>
      <c r="U141" s="25">
        <f t="shared" si="213"/>
        <v>9.7247197888176387E-2</v>
      </c>
      <c r="V141" s="26">
        <f t="shared" si="214"/>
        <v>6.6203026325912379E-4</v>
      </c>
      <c r="W141" s="16">
        <f t="shared" si="194"/>
        <v>0.14662578073913829</v>
      </c>
      <c r="Y141" s="6">
        <v>1963</v>
      </c>
      <c r="Z141" s="23">
        <f t="shared" si="215"/>
        <v>0.51617800000000003</v>
      </c>
      <c r="AA141" s="24">
        <f t="shared" si="216"/>
        <v>0.1102681952235923</v>
      </c>
      <c r="AB141" s="34">
        <f t="shared" si="217"/>
        <v>0.24239991136930439</v>
      </c>
      <c r="AC141" s="25">
        <f t="shared" si="218"/>
        <v>9.4980940568160588E-2</v>
      </c>
      <c r="AD141" s="26">
        <f t="shared" si="219"/>
        <v>1.2950735286617996E-3</v>
      </c>
      <c r="AE141" s="16">
        <f t="shared" si="196"/>
        <v>0.1474189708011438</v>
      </c>
      <c r="AG141" s="6">
        <v>1963</v>
      </c>
      <c r="AH141" s="23">
        <f t="shared" si="220"/>
        <v>0.51617800000000003</v>
      </c>
      <c r="AI141" s="24">
        <f t="shared" si="221"/>
        <v>5.6402594939775584E-2</v>
      </c>
      <c r="AJ141" s="34">
        <f t="shared" si="222"/>
        <v>0.21604359650851201</v>
      </c>
      <c r="AK141" s="25">
        <f t="shared" si="223"/>
        <v>5.4432763859249236E-2</v>
      </c>
      <c r="AL141" s="26">
        <f t="shared" si="224"/>
        <v>1.5025520126651153E-4</v>
      </c>
      <c r="AM141" s="16">
        <f t="shared" si="198"/>
        <v>0.16161083264926279</v>
      </c>
      <c r="AO141" s="6"/>
      <c r="AP141" s="23"/>
      <c r="AQ141" s="24"/>
      <c r="AR141" s="34"/>
      <c r="AS141" s="25"/>
      <c r="AT141" s="26"/>
      <c r="AU141" s="16"/>
      <c r="AW141" s="6"/>
      <c r="AX141" s="23"/>
      <c r="AY141" s="24"/>
      <c r="AZ141" s="34"/>
      <c r="BA141" s="25"/>
      <c r="BB141" s="26"/>
      <c r="BC141" s="16"/>
      <c r="BF141" s="6"/>
      <c r="BG141" s="23"/>
      <c r="BH141" s="24"/>
      <c r="BI141" s="34"/>
      <c r="BJ141" s="25"/>
      <c r="BK141" s="26"/>
      <c r="BL141" s="16"/>
      <c r="BN141" s="6"/>
      <c r="BO141" s="23"/>
      <c r="BP141" s="24"/>
      <c r="BQ141" s="34"/>
      <c r="BR141" s="25"/>
      <c r="BS141" s="26"/>
      <c r="BT141" s="16"/>
    </row>
    <row r="142" spans="1:72" x14ac:dyDescent="0.35">
      <c r="A142" s="14">
        <v>1964</v>
      </c>
      <c r="B142" s="23">
        <f t="shared" si="199"/>
        <v>0.55588399999999993</v>
      </c>
      <c r="C142" s="24">
        <f t="shared" si="200"/>
        <v>8.827612873547061E-2</v>
      </c>
      <c r="D142" s="34">
        <f t="shared" si="201"/>
        <v>0.24794209367791425</v>
      </c>
      <c r="E142" s="25">
        <f t="shared" si="202"/>
        <v>8.2127221042945092E-2</v>
      </c>
      <c r="F142" s="26">
        <f t="shared" si="203"/>
        <v>5.2370487505990957E-4</v>
      </c>
      <c r="G142" s="16">
        <f t="shared" si="204"/>
        <v>0.16581487263496916</v>
      </c>
      <c r="I142" s="14">
        <v>1964</v>
      </c>
      <c r="J142" s="23">
        <f t="shared" si="205"/>
        <v>0.55588399999999993</v>
      </c>
      <c r="K142" s="24">
        <f t="shared" si="225"/>
        <v>6.363254888266881E-2</v>
      </c>
      <c r="L142" s="34">
        <f t="shared" si="226"/>
        <v>0.23447979595654816</v>
      </c>
      <c r="M142" s="25">
        <f t="shared" si="227"/>
        <v>6.14159937793049E-2</v>
      </c>
      <c r="N142" s="26">
        <f t="shared" si="228"/>
        <v>3.6759586942928808E-4</v>
      </c>
      <c r="O142" s="16">
        <f t="shared" si="229"/>
        <v>0.17306380217724326</v>
      </c>
      <c r="Q142" s="14">
        <v>1964</v>
      </c>
      <c r="R142" s="23">
        <f t="shared" si="210"/>
        <v>0.55588399999999993</v>
      </c>
      <c r="S142" s="24">
        <f t="shared" si="211"/>
        <v>0.12486630611135041</v>
      </c>
      <c r="T142" s="34">
        <f t="shared" si="212"/>
        <v>0.26441990987020142</v>
      </c>
      <c r="U142" s="25">
        <f t="shared" si="213"/>
        <v>0.10747770749261762</v>
      </c>
      <c r="V142" s="26">
        <f t="shared" si="214"/>
        <v>7.871280950485683E-4</v>
      </c>
      <c r="W142" s="16">
        <f t="shared" si="194"/>
        <v>0.1569422023775838</v>
      </c>
      <c r="Y142" s="14">
        <v>1964</v>
      </c>
      <c r="Z142" s="23">
        <f t="shared" si="215"/>
        <v>0.55588399999999993</v>
      </c>
      <c r="AA142" s="24">
        <f t="shared" si="216"/>
        <v>0.12191150633076296</v>
      </c>
      <c r="AB142" s="34">
        <f t="shared" si="217"/>
        <v>0.26282578373000465</v>
      </c>
      <c r="AC142" s="25">
        <f t="shared" si="218"/>
        <v>0.1050252057384688</v>
      </c>
      <c r="AD142" s="26">
        <f t="shared" si="219"/>
        <v>1.5398025227530193E-3</v>
      </c>
      <c r="AE142" s="16">
        <f t="shared" si="196"/>
        <v>0.15780057799153585</v>
      </c>
      <c r="AG142" s="14">
        <v>1964</v>
      </c>
      <c r="AH142" s="23">
        <f t="shared" si="220"/>
        <v>0.55588399999999993</v>
      </c>
      <c r="AI142" s="24">
        <f t="shared" si="221"/>
        <v>6.4042575348650585E-2</v>
      </c>
      <c r="AJ142" s="34">
        <f t="shared" si="222"/>
        <v>0.23473352369326989</v>
      </c>
      <c r="AK142" s="25">
        <f t="shared" si="223"/>
        <v>6.1806344143492141E-2</v>
      </c>
      <c r="AL142" s="26">
        <f t="shared" si="224"/>
        <v>1.8266434916735852E-4</v>
      </c>
      <c r="AM142" s="16">
        <f t="shared" si="198"/>
        <v>0.17292717954977774</v>
      </c>
      <c r="AO142" s="14"/>
      <c r="AP142" s="23"/>
      <c r="AQ142" s="24"/>
      <c r="AR142" s="34"/>
      <c r="AS142" s="25"/>
      <c r="AT142" s="26"/>
      <c r="AU142" s="16"/>
      <c r="AW142" s="14"/>
      <c r="AX142" s="23"/>
      <c r="AY142" s="24"/>
      <c r="AZ142" s="34"/>
      <c r="BA142" s="25"/>
      <c r="BB142" s="26"/>
      <c r="BC142" s="16"/>
      <c r="BF142" s="14"/>
      <c r="BG142" s="23"/>
      <c r="BH142" s="24"/>
      <c r="BI142" s="34"/>
      <c r="BJ142" s="25"/>
      <c r="BK142" s="26"/>
      <c r="BL142" s="16"/>
      <c r="BN142" s="14"/>
      <c r="BO142" s="23"/>
      <c r="BP142" s="24"/>
      <c r="BQ142" s="34"/>
      <c r="BR142" s="25"/>
      <c r="BS142" s="26"/>
      <c r="BT142" s="16"/>
    </row>
    <row r="143" spans="1:72" x14ac:dyDescent="0.35">
      <c r="A143" s="6">
        <v>1965</v>
      </c>
      <c r="B143" s="23">
        <f t="shared" si="199"/>
        <v>0.59558999999999995</v>
      </c>
      <c r="C143" s="24">
        <f t="shared" si="200"/>
        <v>9.8237115732722688E-2</v>
      </c>
      <c r="D143" s="34">
        <f t="shared" si="201"/>
        <v>0.26786466503224604</v>
      </c>
      <c r="E143" s="25">
        <f t="shared" si="202"/>
        <v>9.1397176972686289E-2</v>
      </c>
      <c r="F143" s="26">
        <f t="shared" si="203"/>
        <v>6.2283442230681382E-4</v>
      </c>
      <c r="G143" s="16">
        <f t="shared" si="204"/>
        <v>0.17646748805955975</v>
      </c>
      <c r="I143" s="6">
        <v>1965</v>
      </c>
      <c r="J143" s="23">
        <f t="shared" si="205"/>
        <v>0.59558999999999995</v>
      </c>
      <c r="K143" s="24">
        <f t="shared" si="225"/>
        <v>7.1579722595666057E-2</v>
      </c>
      <c r="L143" s="34">
        <f t="shared" si="226"/>
        <v>0.25336324380416103</v>
      </c>
      <c r="M143" s="25">
        <f t="shared" si="227"/>
        <v>6.9087298160247765E-2</v>
      </c>
      <c r="N143" s="26">
        <f t="shared" si="228"/>
        <v>4.4090247047100239E-4</v>
      </c>
      <c r="O143" s="16">
        <f t="shared" si="229"/>
        <v>0.18427594564391325</v>
      </c>
      <c r="Q143" s="6">
        <v>1965</v>
      </c>
      <c r="R143" s="23">
        <f t="shared" si="210"/>
        <v>0.59558999999999995</v>
      </c>
      <c r="S143" s="24">
        <f t="shared" si="211"/>
        <v>0.13687182974741219</v>
      </c>
      <c r="T143" s="34">
        <f t="shared" si="212"/>
        <v>0.28503948148545283</v>
      </c>
      <c r="U143" s="25">
        <f t="shared" si="213"/>
        <v>0.11781997151608128</v>
      </c>
      <c r="V143" s="26">
        <f t="shared" si="214"/>
        <v>9.2419182333152447E-4</v>
      </c>
      <c r="W143" s="16">
        <f t="shared" si="194"/>
        <v>0.16721950996937154</v>
      </c>
      <c r="Y143" s="6">
        <v>1965</v>
      </c>
      <c r="Z143" s="23">
        <f t="shared" si="215"/>
        <v>0.59558999999999995</v>
      </c>
      <c r="AA143" s="24">
        <f t="shared" si="216"/>
        <v>0.13368890666717007</v>
      </c>
      <c r="AB143" s="34">
        <f t="shared" si="217"/>
        <v>0.28332872085651856</v>
      </c>
      <c r="AC143" s="25">
        <f t="shared" si="218"/>
        <v>0.11518803208695168</v>
      </c>
      <c r="AD143" s="26">
        <f t="shared" si="219"/>
        <v>1.8079311398576335E-3</v>
      </c>
      <c r="AE143" s="16">
        <f t="shared" si="196"/>
        <v>0.16814068876956689</v>
      </c>
      <c r="AG143" s="6">
        <v>1965</v>
      </c>
      <c r="AH143" s="23">
        <f t="shared" si="220"/>
        <v>0.59558999999999995</v>
      </c>
      <c r="AI143" s="24">
        <f t="shared" si="221"/>
        <v>7.2035774124326254E-2</v>
      </c>
      <c r="AJ143" s="34">
        <f t="shared" si="222"/>
        <v>0.25364509493342713</v>
      </c>
      <c r="AK143" s="25">
        <f t="shared" si="223"/>
        <v>6.95209152821957E-2</v>
      </c>
      <c r="AL143" s="26">
        <f t="shared" si="224"/>
        <v>2.1911157876345361E-4</v>
      </c>
      <c r="AM143" s="16">
        <f t="shared" si="198"/>
        <v>0.18412417965123143</v>
      </c>
      <c r="AO143" s="6"/>
      <c r="AP143" s="23"/>
      <c r="AQ143" s="26" t="s">
        <v>51</v>
      </c>
      <c r="AR143" s="34"/>
      <c r="AS143" s="25"/>
      <c r="AT143" s="26"/>
      <c r="AU143" s="16"/>
      <c r="AW143" s="6"/>
      <c r="AX143" s="23"/>
      <c r="AY143" s="26" t="s">
        <v>51</v>
      </c>
      <c r="AZ143" s="34"/>
      <c r="BA143" s="25"/>
      <c r="BB143" s="26"/>
      <c r="BC143" s="16"/>
      <c r="BF143" s="6"/>
      <c r="BG143" s="23"/>
      <c r="BH143" s="26" t="s">
        <v>51</v>
      </c>
      <c r="BI143" s="34"/>
      <c r="BJ143" s="25"/>
      <c r="BK143" s="26"/>
      <c r="BL143" s="16"/>
      <c r="BN143" s="6"/>
      <c r="BO143" s="23"/>
      <c r="BP143" s="26" t="s">
        <v>51</v>
      </c>
      <c r="BQ143" s="34"/>
      <c r="BR143" s="25"/>
      <c r="BS143" s="26"/>
      <c r="BT143" s="16"/>
    </row>
    <row r="144" spans="1:72" x14ac:dyDescent="0.35">
      <c r="A144" s="14">
        <v>1966</v>
      </c>
      <c r="B144" s="23">
        <f t="shared" si="199"/>
        <v>0.63529599999999997</v>
      </c>
      <c r="C144" s="24">
        <f t="shared" si="200"/>
        <v>0.10846200254516826</v>
      </c>
      <c r="D144" s="34">
        <f t="shared" si="201"/>
        <v>0.28794721950476915</v>
      </c>
      <c r="E144" s="25">
        <f t="shared" si="202"/>
        <v>0.10091326077656795</v>
      </c>
      <c r="F144" s="26">
        <f t="shared" si="203"/>
        <v>7.3223647692420948E-4</v>
      </c>
      <c r="G144" s="16">
        <f t="shared" si="204"/>
        <v>0.18703395872820119</v>
      </c>
      <c r="I144" s="14">
        <v>1966</v>
      </c>
      <c r="J144" s="23">
        <f t="shared" si="205"/>
        <v>0.63529599999999997</v>
      </c>
      <c r="K144" s="24">
        <f t="shared" si="225"/>
        <v>7.9860551130152724E-2</v>
      </c>
      <c r="L144" s="34">
        <f t="shared" si="226"/>
        <v>0.27245616122759148</v>
      </c>
      <c r="M144" s="25">
        <f t="shared" si="227"/>
        <v>7.708086342706387E-2</v>
      </c>
      <c r="N144" s="26">
        <f t="shared" si="228"/>
        <v>5.2265799115008653E-4</v>
      </c>
      <c r="O144" s="16">
        <f t="shared" si="229"/>
        <v>0.19537529780052759</v>
      </c>
      <c r="Q144" s="14">
        <v>1966</v>
      </c>
      <c r="R144" s="23">
        <f t="shared" si="210"/>
        <v>0.63529599999999997</v>
      </c>
      <c r="S144" s="24">
        <f t="shared" si="211"/>
        <v>0.14898237795138286</v>
      </c>
      <c r="T144" s="34">
        <f t="shared" si="212"/>
        <v>0.30571885073074617</v>
      </c>
      <c r="U144" s="25">
        <f t="shared" si="213"/>
        <v>0.12825423189345567</v>
      </c>
      <c r="V144" s="26">
        <f t="shared" si="214"/>
        <v>1.0733151762662525E-3</v>
      </c>
      <c r="W144" s="16">
        <f t="shared" si="194"/>
        <v>0.17746461883729051</v>
      </c>
      <c r="Y144" s="14">
        <v>1966</v>
      </c>
      <c r="Z144" s="23">
        <f t="shared" si="215"/>
        <v>0.63529599999999997</v>
      </c>
      <c r="AA144" s="24">
        <f t="shared" si="216"/>
        <v>0.1455779406521111</v>
      </c>
      <c r="AB144" s="34">
        <f t="shared" si="217"/>
        <v>0.30389619055825712</v>
      </c>
      <c r="AC144" s="25">
        <f t="shared" si="218"/>
        <v>0.12545013932039561</v>
      </c>
      <c r="AD144" s="26">
        <f t="shared" si="219"/>
        <v>2.0996384055346697E-3</v>
      </c>
      <c r="AE144" s="16">
        <f t="shared" si="196"/>
        <v>0.1784460512378615</v>
      </c>
      <c r="AG144" s="14">
        <v>1966</v>
      </c>
      <c r="AH144" s="23">
        <f t="shared" si="220"/>
        <v>0.63529599999999997</v>
      </c>
      <c r="AI144" s="24">
        <f t="shared" si="221"/>
        <v>8.0363429005727696E-2</v>
      </c>
      <c r="AJ144" s="34">
        <f t="shared" si="222"/>
        <v>0.27276654563225955</v>
      </c>
      <c r="AK144" s="25">
        <f t="shared" si="223"/>
        <v>7.7558377895783945E-2</v>
      </c>
      <c r="AL144" s="26">
        <f t="shared" si="224"/>
        <v>2.5976449340031952E-4</v>
      </c>
      <c r="AM144" s="16">
        <f t="shared" si="198"/>
        <v>0.19520816773647559</v>
      </c>
      <c r="AO144" s="14"/>
      <c r="AP144" s="23"/>
      <c r="AQ144" s="24"/>
      <c r="AR144" s="34"/>
      <c r="AS144" s="25"/>
      <c r="AT144" s="26"/>
      <c r="AU144" s="16"/>
      <c r="AW144" s="14"/>
      <c r="AX144" s="23"/>
      <c r="AY144" s="24"/>
      <c r="AZ144" s="34"/>
      <c r="BA144" s="25"/>
      <c r="BB144" s="26"/>
      <c r="BC144" s="16"/>
      <c r="BF144" s="14"/>
      <c r="BG144" s="23"/>
      <c r="BH144" s="24"/>
      <c r="BI144" s="34"/>
      <c r="BJ144" s="25"/>
      <c r="BK144" s="26"/>
      <c r="BL144" s="16"/>
      <c r="BN144" s="14"/>
      <c r="BO144" s="23"/>
      <c r="BP144" s="24"/>
      <c r="BQ144" s="34"/>
      <c r="BR144" s="25"/>
      <c r="BS144" s="26"/>
      <c r="BT144" s="16"/>
    </row>
    <row r="145" spans="1:73" x14ac:dyDescent="0.35">
      <c r="A145" s="6">
        <v>1967</v>
      </c>
      <c r="B145" s="23">
        <f t="shared" si="199"/>
        <v>0.67500199999999999</v>
      </c>
      <c r="C145" s="24">
        <f t="shared" si="200"/>
        <v>0.11892529496970314</v>
      </c>
      <c r="D145" s="34">
        <f t="shared" si="201"/>
        <v>0.30817435756888556</v>
      </c>
      <c r="E145" s="25">
        <f t="shared" si="202"/>
        <v>0.11065178087520861</v>
      </c>
      <c r="F145" s="26">
        <f t="shared" si="203"/>
        <v>8.5214247829369541E-4</v>
      </c>
      <c r="G145" s="16">
        <f t="shared" si="204"/>
        <v>0.19752257669367695</v>
      </c>
      <c r="I145" s="6">
        <v>1967</v>
      </c>
      <c r="J145" s="23">
        <f t="shared" si="205"/>
        <v>0.67500199999999999</v>
      </c>
      <c r="K145" s="24">
        <f t="shared" si="225"/>
        <v>8.8457508892637121E-2</v>
      </c>
      <c r="L145" s="34">
        <f t="shared" si="226"/>
        <v>0.29174756292220527</v>
      </c>
      <c r="M145" s="25">
        <f t="shared" si="227"/>
        <v>8.5379789111085069E-2</v>
      </c>
      <c r="N145" s="26">
        <f t="shared" si="228"/>
        <v>6.1317916119573497E-4</v>
      </c>
      <c r="O145" s="16">
        <f t="shared" si="229"/>
        <v>0.2063677738111202</v>
      </c>
      <c r="Q145" s="6">
        <v>1967</v>
      </c>
      <c r="R145" s="23">
        <f t="shared" si="210"/>
        <v>0.67500199999999999</v>
      </c>
      <c r="S145" s="24">
        <f t="shared" si="211"/>
        <v>0.16117938248883176</v>
      </c>
      <c r="T145" s="34">
        <f t="shared" si="212"/>
        <v>0.32644764649229718</v>
      </c>
      <c r="U145" s="25">
        <f t="shared" si="213"/>
        <v>0.13876453306507258</v>
      </c>
      <c r="V145" s="26">
        <f t="shared" si="214"/>
        <v>1.2345730857896999E-3</v>
      </c>
      <c r="W145" s="16">
        <f t="shared" si="194"/>
        <v>0.1876831134272246</v>
      </c>
      <c r="Y145" s="6">
        <v>1967</v>
      </c>
      <c r="Z145" s="23">
        <f t="shared" si="215"/>
        <v>0.67500199999999999</v>
      </c>
      <c r="AA145" s="24">
        <f t="shared" si="216"/>
        <v>0.15756045453990492</v>
      </c>
      <c r="AB145" s="34">
        <f t="shared" si="217"/>
        <v>0.32451806118271054</v>
      </c>
      <c r="AC145" s="25">
        <f t="shared" si="218"/>
        <v>0.1357959402810931</v>
      </c>
      <c r="AD145" s="26">
        <f t="shared" si="219"/>
        <v>2.4150661484160004E-3</v>
      </c>
      <c r="AE145" s="16">
        <f t="shared" si="196"/>
        <v>0.18872212090161744</v>
      </c>
      <c r="AG145" s="6">
        <v>1967</v>
      </c>
      <c r="AH145" s="23">
        <f t="shared" si="220"/>
        <v>0.67500199999999999</v>
      </c>
      <c r="AI145" s="24">
        <f t="shared" si="221"/>
        <v>8.9007787469789143E-2</v>
      </c>
      <c r="AJ145" s="34">
        <f t="shared" si="222"/>
        <v>0.29208674433265008</v>
      </c>
      <c r="AK145" s="25">
        <f t="shared" si="223"/>
        <v>8.5901606665615526E-2</v>
      </c>
      <c r="AL145" s="26">
        <f t="shared" si="224"/>
        <v>3.047816065042849E-4</v>
      </c>
      <c r="AM145" s="16">
        <f t="shared" si="198"/>
        <v>0.20618513766703456</v>
      </c>
      <c r="AO145" s="6"/>
      <c r="AP145" s="23"/>
      <c r="AQ145" s="24"/>
      <c r="AR145" s="34"/>
      <c r="AS145" s="25"/>
      <c r="AT145" s="26"/>
      <c r="AU145" s="16"/>
      <c r="AW145" s="6"/>
      <c r="AX145" s="23"/>
      <c r="AY145" s="24"/>
      <c r="AZ145" s="34"/>
      <c r="BA145" s="25"/>
      <c r="BB145" s="26"/>
      <c r="BC145" s="16"/>
      <c r="BF145" s="6"/>
      <c r="BG145" s="23"/>
      <c r="BH145" s="24"/>
      <c r="BI145" s="34"/>
      <c r="BJ145" s="25"/>
      <c r="BK145" s="26"/>
      <c r="BL145" s="16"/>
      <c r="BN145" s="6"/>
      <c r="BO145" s="23"/>
      <c r="BP145" s="24"/>
      <c r="BQ145" s="34"/>
      <c r="BR145" s="25"/>
      <c r="BS145" s="26"/>
      <c r="BT145" s="16"/>
    </row>
    <row r="146" spans="1:73" x14ac:dyDescent="0.35">
      <c r="A146" s="14">
        <v>1968</v>
      </c>
      <c r="B146" s="23">
        <f t="shared" si="199"/>
        <v>0.71470800000000001</v>
      </c>
      <c r="C146" s="24">
        <f t="shared" si="200"/>
        <v>0.12960404475024895</v>
      </c>
      <c r="D146" s="34">
        <f t="shared" si="201"/>
        <v>0.32853221753428785</v>
      </c>
      <c r="E146" s="25">
        <f t="shared" si="202"/>
        <v>0.12059141159121209</v>
      </c>
      <c r="F146" s="26">
        <f t="shared" si="203"/>
        <v>9.8276035016379494E-4</v>
      </c>
      <c r="G146" s="16">
        <f t="shared" si="204"/>
        <v>0.20794080594307576</v>
      </c>
      <c r="I146" s="14">
        <v>1968</v>
      </c>
      <c r="J146" s="23">
        <f t="shared" si="205"/>
        <v>0.71470800000000001</v>
      </c>
      <c r="K146" s="24">
        <f t="shared" si="225"/>
        <v>9.7354016979668445E-2</v>
      </c>
      <c r="L146" s="34">
        <f t="shared" si="226"/>
        <v>0.31122705697641423</v>
      </c>
      <c r="M146" s="25">
        <f t="shared" si="227"/>
        <v>9.3968087656021895E-2</v>
      </c>
      <c r="N146" s="26">
        <f t="shared" si="228"/>
        <v>7.1276531777357457E-4</v>
      </c>
      <c r="O146" s="16">
        <f t="shared" si="229"/>
        <v>0.21725896932039235</v>
      </c>
      <c r="Q146" s="14">
        <v>1968</v>
      </c>
      <c r="R146" s="23">
        <f t="shared" si="210"/>
        <v>0.71470800000000001</v>
      </c>
      <c r="S146" s="24">
        <f t="shared" si="211"/>
        <v>0.17344784864389393</v>
      </c>
      <c r="T146" s="34">
        <f t="shared" si="212"/>
        <v>0.34721749354274356</v>
      </c>
      <c r="U146" s="25">
        <f t="shared" si="213"/>
        <v>0.14933799006575932</v>
      </c>
      <c r="V146" s="26">
        <f t="shared" si="214"/>
        <v>1.4080253057762798E-3</v>
      </c>
      <c r="W146" s="16">
        <f t="shared" si="194"/>
        <v>0.19787950347698424</v>
      </c>
      <c r="Y146" s="14">
        <v>1968</v>
      </c>
      <c r="Z146" s="23">
        <f t="shared" si="215"/>
        <v>0.71470800000000001</v>
      </c>
      <c r="AA146" s="24">
        <f t="shared" si="216"/>
        <v>0.16962177193046885</v>
      </c>
      <c r="AB146" s="34">
        <f t="shared" si="217"/>
        <v>0.34518614152863791</v>
      </c>
      <c r="AC146" s="25">
        <f t="shared" si="218"/>
        <v>0.14621283312098146</v>
      </c>
      <c r="AD146" s="26">
        <f t="shared" si="219"/>
        <v>2.7543261311621945E-3</v>
      </c>
      <c r="AE146" s="16">
        <f t="shared" si="196"/>
        <v>0.19897330840765645</v>
      </c>
      <c r="AG146" s="14">
        <v>1968</v>
      </c>
      <c r="AH146" s="23">
        <f t="shared" si="220"/>
        <v>0.71470800000000001</v>
      </c>
      <c r="AI146" s="24">
        <f t="shared" si="221"/>
        <v>9.7952052387475674E-2</v>
      </c>
      <c r="AJ146" s="34">
        <f t="shared" si="222"/>
        <v>0.31159515864159204</v>
      </c>
      <c r="AK146" s="25">
        <f t="shared" si="223"/>
        <v>9.4534397910141676E-2</v>
      </c>
      <c r="AL146" s="26">
        <f t="shared" si="224"/>
        <v>3.5431283081347327E-4</v>
      </c>
      <c r="AM146" s="16">
        <f t="shared" si="198"/>
        <v>0.21706076073145036</v>
      </c>
      <c r="AO146" s="14"/>
      <c r="AP146" s="23"/>
      <c r="AQ146" s="24"/>
      <c r="AR146" s="34"/>
      <c r="AS146" s="25"/>
      <c r="AT146" s="26"/>
      <c r="AU146" s="16"/>
      <c r="AW146" s="14"/>
      <c r="AX146" s="23"/>
      <c r="AY146" s="24"/>
      <c r="AZ146" s="34"/>
      <c r="BA146" s="25"/>
      <c r="BB146" s="26"/>
      <c r="BC146" s="16"/>
      <c r="BF146" s="14"/>
      <c r="BG146" s="23"/>
      <c r="BH146" s="24"/>
      <c r="BI146" s="34"/>
      <c r="BJ146" s="25"/>
      <c r="BK146" s="26"/>
      <c r="BL146" s="16"/>
      <c r="BN146" s="14"/>
      <c r="BO146" s="23"/>
      <c r="BP146" s="24"/>
      <c r="BQ146" s="34"/>
      <c r="BR146" s="25"/>
      <c r="BS146" s="26"/>
      <c r="BT146" s="16"/>
    </row>
    <row r="147" spans="1:73" x14ac:dyDescent="0.35">
      <c r="A147" s="6">
        <v>1969</v>
      </c>
      <c r="B147" s="23">
        <f t="shared" si="199"/>
        <v>0.75441399999999992</v>
      </c>
      <c r="C147" s="24">
        <f t="shared" si="200"/>
        <v>0.14047759530253781</v>
      </c>
      <c r="D147" s="34">
        <f t="shared" si="201"/>
        <v>0.34900832195631648</v>
      </c>
      <c r="E147" s="25">
        <f t="shared" si="202"/>
        <v>0.13071295685587161</v>
      </c>
      <c r="F147" s="26">
        <f t="shared" si="203"/>
        <v>1.1242768493908411E-3</v>
      </c>
      <c r="G147" s="16">
        <f t="shared" si="204"/>
        <v>0.21829536510044487</v>
      </c>
      <c r="I147" s="6">
        <v>1969</v>
      </c>
      <c r="J147" s="23">
        <f t="shared" si="205"/>
        <v>0.75441399999999992</v>
      </c>
      <c r="K147" s="24">
        <f t="shared" si="225"/>
        <v>0.10653439203019076</v>
      </c>
      <c r="L147" s="34">
        <f t="shared" si="226"/>
        <v>0.33088481281191645</v>
      </c>
      <c r="M147" s="25">
        <f t="shared" si="227"/>
        <v>0.10283063509525615</v>
      </c>
      <c r="N147" s="26">
        <f t="shared" si="228"/>
        <v>8.2169934527165107E-4</v>
      </c>
      <c r="O147" s="16">
        <f t="shared" si="229"/>
        <v>0.22805417771666031</v>
      </c>
      <c r="Q147" s="6">
        <v>1969</v>
      </c>
      <c r="R147" s="23">
        <f t="shared" si="210"/>
        <v>0.75441399999999992</v>
      </c>
      <c r="S147" s="24">
        <f t="shared" si="211"/>
        <v>0.18577566738399928</v>
      </c>
      <c r="T147" s="34">
        <f t="shared" si="212"/>
        <v>0.36802162837048119</v>
      </c>
      <c r="U147" s="25">
        <f t="shared" si="213"/>
        <v>0.15996419749304805</v>
      </c>
      <c r="V147" s="26">
        <f t="shared" si="214"/>
        <v>1.5937193337687346E-3</v>
      </c>
      <c r="W147" s="16">
        <f t="shared" si="194"/>
        <v>0.20805743087743314</v>
      </c>
      <c r="Y147" s="6">
        <v>1969</v>
      </c>
      <c r="Z147" s="23">
        <f t="shared" si="215"/>
        <v>0.75441399999999992</v>
      </c>
      <c r="AA147" s="24">
        <f t="shared" si="216"/>
        <v>0.18175002730172252</v>
      </c>
      <c r="AB147" s="34">
        <f t="shared" si="217"/>
        <v>0.36589380893959861</v>
      </c>
      <c r="AC147" s="25">
        <f t="shared" si="218"/>
        <v>0.15669062913784407</v>
      </c>
      <c r="AD147" s="26">
        <f t="shared" si="219"/>
        <v>3.1175058146966647E-3</v>
      </c>
      <c r="AE147" s="16">
        <f t="shared" si="196"/>
        <v>0.20920317980175454</v>
      </c>
      <c r="AG147" s="6">
        <v>1969</v>
      </c>
      <c r="AH147" s="23">
        <f t="shared" si="220"/>
        <v>0.75441399999999992</v>
      </c>
      <c r="AI147" s="24">
        <f t="shared" si="221"/>
        <v>0.10718033060459173</v>
      </c>
      <c r="AJ147" s="34">
        <f t="shared" si="222"/>
        <v>0.33128182298863107</v>
      </c>
      <c r="AK147" s="25">
        <f t="shared" si="223"/>
        <v>0.1034414199825095</v>
      </c>
      <c r="AL147" s="26">
        <f t="shared" si="224"/>
        <v>4.0849994127843323E-4</v>
      </c>
      <c r="AM147" s="16">
        <f t="shared" si="198"/>
        <v>0.22784040300612157</v>
      </c>
      <c r="AO147" s="6"/>
      <c r="AP147" s="23"/>
      <c r="AQ147" s="24"/>
      <c r="AR147" s="34"/>
      <c r="AS147" s="25"/>
      <c r="AT147" s="26"/>
      <c r="AU147" s="16"/>
      <c r="AW147" s="6"/>
      <c r="AX147" s="23"/>
      <c r="AY147" s="24"/>
      <c r="AZ147" s="34"/>
      <c r="BA147" s="25"/>
      <c r="BB147" s="26"/>
      <c r="BC147" s="16"/>
      <c r="BF147" s="6"/>
      <c r="BG147" s="23"/>
      <c r="BH147" s="24"/>
      <c r="BI147" s="34"/>
      <c r="BJ147" s="25"/>
      <c r="BK147" s="26"/>
      <c r="BL147" s="16"/>
      <c r="BN147" s="6"/>
      <c r="BO147" s="23"/>
      <c r="BP147" s="24"/>
      <c r="BQ147" s="34"/>
      <c r="BR147" s="25"/>
      <c r="BS147" s="26"/>
      <c r="BT147" s="16"/>
    </row>
    <row r="148" spans="1:73" x14ac:dyDescent="0.35">
      <c r="A148" s="14">
        <v>1970</v>
      </c>
      <c r="B148" s="23">
        <f t="shared" si="199"/>
        <v>0.79411999999999994</v>
      </c>
      <c r="C148" s="24">
        <f t="shared" si="200"/>
        <v>0.15152735283451865</v>
      </c>
      <c r="D148" s="34">
        <f t="shared" si="201"/>
        <v>0.36959143938511374</v>
      </c>
      <c r="E148" s="25">
        <f t="shared" si="202"/>
        <v>0.1409991375155597</v>
      </c>
      <c r="F148" s="26">
        <f t="shared" si="203"/>
        <v>1.2768596801003911E-3</v>
      </c>
      <c r="G148" s="16">
        <f t="shared" si="204"/>
        <v>0.22859230186955404</v>
      </c>
      <c r="I148" s="14">
        <v>1970</v>
      </c>
      <c r="J148" s="23">
        <f t="shared" si="205"/>
        <v>0.79411999999999994</v>
      </c>
      <c r="K148" s="24">
        <f t="shared" si="225"/>
        <v>0.11598379784129871</v>
      </c>
      <c r="L148" s="34">
        <f t="shared" si="226"/>
        <v>0.35071153085605949</v>
      </c>
      <c r="M148" s="25">
        <f t="shared" si="227"/>
        <v>0.11195312439393776</v>
      </c>
      <c r="N148" s="26">
        <f t="shared" si="228"/>
        <v>9.4024856431167896E-4</v>
      </c>
      <c r="O148" s="16">
        <f t="shared" si="229"/>
        <v>0.23875840646212174</v>
      </c>
      <c r="Q148" s="14">
        <v>1970</v>
      </c>
      <c r="R148" s="23">
        <f t="shared" si="210"/>
        <v>0.79411999999999994</v>
      </c>
      <c r="S148" s="24">
        <f t="shared" si="211"/>
        <v>0.19815305992001669</v>
      </c>
      <c r="T148" s="34">
        <f t="shared" si="212"/>
        <v>0.38885458895466224</v>
      </c>
      <c r="U148" s="25">
        <f t="shared" si="213"/>
        <v>0.17063475223794197</v>
      </c>
      <c r="V148" s="26">
        <f t="shared" si="214"/>
        <v>1.7916927703304233E-3</v>
      </c>
      <c r="W148" s="16">
        <f t="shared" si="194"/>
        <v>0.21821983671672027</v>
      </c>
      <c r="Y148" s="14">
        <v>1970</v>
      </c>
      <c r="Z148" s="23">
        <f t="shared" si="215"/>
        <v>0.79411999999999994</v>
      </c>
      <c r="AA148" s="24">
        <f t="shared" si="216"/>
        <v>0.19393562727731983</v>
      </c>
      <c r="AB148" s="34">
        <f t="shared" si="217"/>
        <v>0.38663570867715913</v>
      </c>
      <c r="AC148" s="25">
        <f t="shared" si="218"/>
        <v>0.16722109027255258</v>
      </c>
      <c r="AD148" s="26">
        <f t="shared" si="219"/>
        <v>3.504673017664306E-3</v>
      </c>
      <c r="AE148" s="16">
        <f t="shared" si="196"/>
        <v>0.21941461840460655</v>
      </c>
      <c r="AG148" s="14">
        <v>1970</v>
      </c>
      <c r="AH148" s="23">
        <f t="shared" si="220"/>
        <v>0.79411999999999994</v>
      </c>
      <c r="AI148" s="24">
        <f t="shared" si="221"/>
        <v>0.11667758428996468</v>
      </c>
      <c r="AJ148" s="34">
        <f t="shared" si="222"/>
        <v>0.35113730811954436</v>
      </c>
      <c r="AK148" s="25">
        <f t="shared" si="223"/>
        <v>0.11260816633776066</v>
      </c>
      <c r="AL148" s="26">
        <f t="shared" si="224"/>
        <v>4.6747701304950597E-4</v>
      </c>
      <c r="AM148" s="16">
        <f t="shared" si="198"/>
        <v>0.23852914178178369</v>
      </c>
      <c r="AO148" s="14">
        <v>1970</v>
      </c>
      <c r="AP148" s="23">
        <v>0</v>
      </c>
      <c r="AQ148" s="24">
        <v>0</v>
      </c>
      <c r="AR148" s="34">
        <v>0</v>
      </c>
      <c r="AS148" s="25">
        <v>0</v>
      </c>
      <c r="AT148" s="26">
        <v>0</v>
      </c>
      <c r="AU148" s="16">
        <f t="shared" ref="AU148:AU191" si="230">AR148-AS148</f>
        <v>0</v>
      </c>
      <c r="AW148" s="14">
        <v>1970</v>
      </c>
      <c r="AX148" s="23">
        <v>0</v>
      </c>
      <c r="AY148" s="24">
        <v>0</v>
      </c>
      <c r="AZ148" s="34">
        <v>0</v>
      </c>
      <c r="BA148" s="25">
        <v>0</v>
      </c>
      <c r="BB148" s="26">
        <v>0</v>
      </c>
      <c r="BC148" s="16">
        <f t="shared" ref="BC148:BC211" si="231">AZ148-BA148</f>
        <v>0</v>
      </c>
      <c r="BD148">
        <v>1</v>
      </c>
      <c r="BF148" s="14">
        <v>1970</v>
      </c>
      <c r="BG148" s="23">
        <v>2</v>
      </c>
      <c r="BH148" s="24">
        <v>0</v>
      </c>
      <c r="BI148" s="34">
        <v>0</v>
      </c>
      <c r="BJ148" s="25">
        <v>0</v>
      </c>
      <c r="BK148" s="26">
        <v>0</v>
      </c>
      <c r="BL148" s="16">
        <f t="shared" ref="BL148:BL211" si="232">BI148-BJ148</f>
        <v>0</v>
      </c>
      <c r="BN148" s="14">
        <v>1970</v>
      </c>
      <c r="BO148" s="23">
        <v>2</v>
      </c>
      <c r="BP148" s="24">
        <v>0</v>
      </c>
      <c r="BQ148" s="34">
        <v>0</v>
      </c>
      <c r="BR148" s="25">
        <v>0</v>
      </c>
      <c r="BS148" s="26">
        <v>0</v>
      </c>
      <c r="BT148" s="16">
        <f t="shared" ref="BT148:BT211" si="233">BQ148-BR148</f>
        <v>0</v>
      </c>
      <c r="BU148">
        <v>1</v>
      </c>
    </row>
    <row r="149" spans="1:73" x14ac:dyDescent="0.35">
      <c r="A149" s="6">
        <v>1971</v>
      </c>
      <c r="B149" s="23">
        <f t="shared" si="199"/>
        <v>0.83382599999999996</v>
      </c>
      <c r="C149" s="24">
        <f t="shared" ref="C149:C212" si="234">E148+((B149-E148)*G$118)</f>
        <v>0.16273658032600902</v>
      </c>
      <c r="D149" s="34">
        <f t="shared" ref="D149:D212" si="235">E149+(B149-E149)*G$121</f>
        <v>0.39027145992251699</v>
      </c>
      <c r="E149" s="25">
        <f t="shared" ref="E149:E212" si="236">C149-((F149-F148)*G$120/G$119)</f>
        <v>0.15143439988079541</v>
      </c>
      <c r="F149" s="26">
        <f t="shared" ref="F149:F212" si="237">F148+(C149-F148)*G$117*G$119/G$120</f>
        <v>1.4406593966976898E-3</v>
      </c>
      <c r="G149" s="16">
        <f t="shared" ref="G149:G212" si="238">D149-E149</f>
        <v>0.23883706004172159</v>
      </c>
      <c r="I149" s="6">
        <v>1971</v>
      </c>
      <c r="J149" s="23">
        <f t="shared" si="205"/>
        <v>0.83382599999999996</v>
      </c>
      <c r="K149" s="24">
        <f t="shared" ref="K149:K212" si="239">M148+((J149-M148)*O$118)</f>
        <v>0.1256881995980943</v>
      </c>
      <c r="L149" s="34">
        <f t="shared" ref="L149:L212" si="240">M149+(J149-M149)*O$121</f>
        <v>0.37069841385274271</v>
      </c>
      <c r="M149" s="25">
        <f t="shared" ref="M149:M212" si="241">K149-((N149-N148)*O$120/O$119)</f>
        <v>0.1213220213119119</v>
      </c>
      <c r="N149" s="26">
        <f t="shared" ref="N149:N212" si="242">N148+(K149-N148)*O$117*O$119/O$120</f>
        <v>1.0686655727288081E-3</v>
      </c>
      <c r="O149" s="16">
        <f t="shared" ref="O149:O212" si="243">L149-M149</f>
        <v>0.24937639254083083</v>
      </c>
      <c r="Q149" s="6">
        <v>1971</v>
      </c>
      <c r="R149" s="23">
        <f t="shared" si="210"/>
        <v>0.83382599999999996</v>
      </c>
      <c r="S149" s="24">
        <f t="shared" si="211"/>
        <v>0.21057212917817311</v>
      </c>
      <c r="T149" s="34">
        <f t="shared" si="212"/>
        <v>0.40971196425269885</v>
      </c>
      <c r="U149" s="25">
        <f t="shared" si="213"/>
        <v>0.18134286808107516</v>
      </c>
      <c r="V149" s="26">
        <f t="shared" si="214"/>
        <v>2.0019752242663798E-3</v>
      </c>
      <c r="W149" s="16">
        <f t="shared" si="194"/>
        <v>0.22836909617162368</v>
      </c>
      <c r="Y149" s="6">
        <v>1971</v>
      </c>
      <c r="Z149" s="23">
        <f t="shared" si="215"/>
        <v>0.83382599999999996</v>
      </c>
      <c r="AA149" s="24">
        <f t="shared" si="216"/>
        <v>0.20617081514792734</v>
      </c>
      <c r="AB149" s="34">
        <f t="shared" si="217"/>
        <v>0.40740751091229882</v>
      </c>
      <c r="AC149" s="25">
        <f t="shared" si="218"/>
        <v>0.17779755524969054</v>
      </c>
      <c r="AD149" s="26">
        <f t="shared" si="219"/>
        <v>3.9158796828561437E-3</v>
      </c>
      <c r="AE149" s="16">
        <f t="shared" si="196"/>
        <v>0.22960995566260828</v>
      </c>
      <c r="AG149" s="6">
        <v>1971</v>
      </c>
      <c r="AH149" s="23">
        <f t="shared" si="220"/>
        <v>0.83382599999999996</v>
      </c>
      <c r="AI149" s="24">
        <f t="shared" si="221"/>
        <v>0.12642958490206382</v>
      </c>
      <c r="AJ149" s="34">
        <f t="shared" si="222"/>
        <v>0.37115269223186642</v>
      </c>
      <c r="AK149" s="25">
        <f t="shared" si="223"/>
        <v>0.12202091112594832</v>
      </c>
      <c r="AL149" s="26">
        <f t="shared" si="224"/>
        <v>5.3137083589175965E-4</v>
      </c>
      <c r="AM149" s="16">
        <f t="shared" si="198"/>
        <v>0.2491317811059181</v>
      </c>
      <c r="AO149" s="6">
        <v>1971</v>
      </c>
      <c r="AP149" s="23">
        <f>AU$116*(AO149-AO$148)</f>
        <v>5.6250000000000001E-2</v>
      </c>
      <c r="AQ149" s="24">
        <f t="shared" ref="AQ149:AQ193" si="244">AS148+((AP149-AS148)*AU$118)</f>
        <v>1.93725E-3</v>
      </c>
      <c r="AR149" s="34">
        <f t="shared" ref="AR149:AR193" si="245">AS149+(AP149-AS149)*AU$121</f>
        <v>2.0858567624999998E-2</v>
      </c>
      <c r="AS149" s="25">
        <f t="shared" ref="AS149:AS193" si="246">AQ149-((AT149-AT148)*AU$120/AU$119)</f>
        <v>1.8016425E-3</v>
      </c>
      <c r="AT149" s="26">
        <f t="shared" ref="AT149:AT193" si="247">AT148+(AQ149-AT148)*AU$117*AU$119/AU$120</f>
        <v>1.9653260869565217E-6</v>
      </c>
      <c r="AU149" s="16">
        <f t="shared" si="230"/>
        <v>1.9056925124999999E-2</v>
      </c>
      <c r="AW149" s="6">
        <v>1971</v>
      </c>
      <c r="AX149" s="23">
        <f>BC$116*(AW149-AW$148)</f>
        <v>5.6250000000000001E-2</v>
      </c>
      <c r="AY149" s="24">
        <f t="shared" ref="AY149:AY212" si="248">BA148+((AX149-BA148)*BC$118)</f>
        <v>1.93725E-3</v>
      </c>
      <c r="AZ149" s="34">
        <f t="shared" ref="AZ149:AZ212" si="249">BA149+(AX149-BA149)*BC$121</f>
        <v>2.0858567624999998E-2</v>
      </c>
      <c r="BA149" s="25">
        <f t="shared" ref="BA149:BA212" si="250">AY149-((BB149-BB148)*BC$120/BC$119)</f>
        <v>1.8016425E-3</v>
      </c>
      <c r="BB149" s="26">
        <f>BB148+(AY149-BB148)*BD149*BC$117*BC$119/BC$120</f>
        <v>1.9653260869565217E-6</v>
      </c>
      <c r="BC149" s="16">
        <f t="shared" si="231"/>
        <v>1.9056925124999999E-2</v>
      </c>
      <c r="BD149">
        <v>1</v>
      </c>
      <c r="BF149" s="6">
        <v>1971</v>
      </c>
      <c r="BG149" s="23">
        <f t="shared" ref="BG149:BG180" si="251">BL$116*(BF149-BF$148)+BG$148</f>
        <v>2.0562499999999999</v>
      </c>
      <c r="BH149" s="24">
        <f t="shared" ref="BH149:BH212" si="252">BJ148+((BG149-BJ148)*BL$118)</f>
        <v>3.1512031249999996E-2</v>
      </c>
      <c r="BI149" s="34">
        <f>BJ149+((BG149-BG$148)-BJ149)*BL$121</f>
        <v>3.8736522890624965E-2</v>
      </c>
      <c r="BJ149" s="25">
        <f t="shared" ref="BJ149:BJ212" si="253">BH149-((BK149-BK148)*BL$120/BL$119)</f>
        <v>2.9306189062499995E-2</v>
      </c>
      <c r="BK149" s="26">
        <f>BK148+(BH149-BK148)*BL$117*BL$119/BL$120</f>
        <v>3.1968727355072462E-5</v>
      </c>
      <c r="BL149" s="16">
        <f t="shared" si="232"/>
        <v>9.4303338281249705E-3</v>
      </c>
      <c r="BN149" s="6">
        <v>1971</v>
      </c>
      <c r="BO149" s="23">
        <f t="shared" ref="BO149:BO180" si="254">BT$116*(BN149-BN$148)+BO$148</f>
        <v>2.0562499999999999</v>
      </c>
      <c r="BP149" s="24">
        <f t="shared" ref="BP149:BP212" si="255">BR148+((BO149-BR148)*BT$118)</f>
        <v>3.1512031249999996E-2</v>
      </c>
      <c r="BQ149" s="34">
        <f t="shared" ref="BQ149:BQ212" si="256">BR149+((BO149-BO$148*BU149)-BR149)*BT$121</f>
        <v>3.8736522890624965E-2</v>
      </c>
      <c r="BR149" s="25">
        <f t="shared" ref="BR149:BR212" si="257">BP149-((BS149-BS148)*BT$120/BT$119)</f>
        <v>2.9306189062499995E-2</v>
      </c>
      <c r="BS149" s="26">
        <f t="shared" ref="BS149:BS212" si="258">BS148+(BP149-BS148)*BU149*BT$117*BT$119/BT$120</f>
        <v>3.1968727355072462E-5</v>
      </c>
      <c r="BT149" s="16">
        <f t="shared" si="233"/>
        <v>9.4303338281249705E-3</v>
      </c>
      <c r="BU149">
        <v>1</v>
      </c>
    </row>
    <row r="150" spans="1:73" x14ac:dyDescent="0.35">
      <c r="A150" s="14">
        <v>1972</v>
      </c>
      <c r="B150" s="23">
        <f t="shared" si="199"/>
        <v>0.87353199999999998</v>
      </c>
      <c r="C150" s="24">
        <f t="shared" si="234"/>
        <v>0.17409021208453546</v>
      </c>
      <c r="D150" s="34">
        <f t="shared" si="235"/>
        <v>0.41103928320765137</v>
      </c>
      <c r="E150" s="25">
        <f t="shared" si="236"/>
        <v>0.16200474339638682</v>
      </c>
      <c r="F150" s="26">
        <f t="shared" si="237"/>
        <v>1.6158111168157862E-3</v>
      </c>
      <c r="G150" s="16">
        <f t="shared" si="238"/>
        <v>0.24903453981126455</v>
      </c>
      <c r="I150" s="14">
        <v>1972</v>
      </c>
      <c r="J150" s="23">
        <f t="shared" si="205"/>
        <v>0.87353199999999998</v>
      </c>
      <c r="K150" s="24">
        <f t="shared" si="239"/>
        <v>0.13563432057641014</v>
      </c>
      <c r="L150" s="34">
        <f t="shared" si="240"/>
        <v>0.39083713972333284</v>
      </c>
      <c r="M150" s="25">
        <f t="shared" si="241"/>
        <v>0.13092452265128129</v>
      </c>
      <c r="N150" s="26">
        <f t="shared" si="242"/>
        <v>1.2071890411149506E-3</v>
      </c>
      <c r="O150" s="16">
        <f t="shared" si="243"/>
        <v>0.25991261707205154</v>
      </c>
      <c r="Q150" s="14">
        <v>1972</v>
      </c>
      <c r="R150" s="23">
        <f t="shared" si="210"/>
        <v>0.87353199999999998</v>
      </c>
      <c r="S150" s="24">
        <f t="shared" si="211"/>
        <v>0.22302649760523283</v>
      </c>
      <c r="T150" s="34">
        <f t="shared" si="212"/>
        <v>0.43059019190673337</v>
      </c>
      <c r="U150" s="25">
        <f t="shared" si="213"/>
        <v>0.19208306447189755</v>
      </c>
      <c r="V150" s="26">
        <f t="shared" si="214"/>
        <v>2.224589851124907E-3</v>
      </c>
      <c r="W150" s="16">
        <f t="shared" si="194"/>
        <v>0.23850712743483582</v>
      </c>
      <c r="Y150" s="14">
        <v>1972</v>
      </c>
      <c r="Z150" s="23">
        <f t="shared" si="215"/>
        <v>0.87353199999999998</v>
      </c>
      <c r="AA150" s="24">
        <f t="shared" si="216"/>
        <v>0.21844931885645114</v>
      </c>
      <c r="AB150" s="34">
        <f t="shared" si="217"/>
        <v>0.42820571429189602</v>
      </c>
      <c r="AC150" s="25">
        <f t="shared" si="218"/>
        <v>0.18841463737214781</v>
      </c>
      <c r="AD150" s="26">
        <f t="shared" si="219"/>
        <v>4.3511649217590903E-3</v>
      </c>
      <c r="AE150" s="16">
        <f t="shared" si="196"/>
        <v>0.23979107691974821</v>
      </c>
      <c r="AG150" s="14">
        <v>1972</v>
      </c>
      <c r="AH150" s="23">
        <f t="shared" si="220"/>
        <v>0.87353199999999998</v>
      </c>
      <c r="AI150" s="24">
        <f t="shared" si="221"/>
        <v>0.13642286963313063</v>
      </c>
      <c r="AJ150" s="34">
        <f t="shared" si="222"/>
        <v>0.39131953366389771</v>
      </c>
      <c r="AK150" s="25">
        <f t="shared" si="223"/>
        <v>0.13166666717522726</v>
      </c>
      <c r="AL150" s="26">
        <f t="shared" si="224"/>
        <v>6.0030130629615621E-4</v>
      </c>
      <c r="AM150" s="16">
        <f t="shared" si="198"/>
        <v>0.25965286648867048</v>
      </c>
      <c r="AO150" s="14">
        <v>1972</v>
      </c>
      <c r="AP150" s="23">
        <f t="shared" ref="AP150:AP213" si="259">AU$116*(AO150-AO$148)</f>
        <v>0.1125</v>
      </c>
      <c r="AQ150" s="24">
        <f t="shared" si="244"/>
        <v>5.6140939322999999E-3</v>
      </c>
      <c r="AR150" s="34">
        <f t="shared" si="245"/>
        <v>4.2768809204412304E-2</v>
      </c>
      <c r="AS150" s="25">
        <f t="shared" si="246"/>
        <v>5.2212449298650867E-3</v>
      </c>
      <c r="AT150" s="26">
        <f t="shared" si="247"/>
        <v>7.6587898903610595E-6</v>
      </c>
      <c r="AU150" s="16">
        <f t="shared" si="230"/>
        <v>3.7547564274547217E-2</v>
      </c>
      <c r="AW150" s="14">
        <v>1972</v>
      </c>
      <c r="AX150" s="23">
        <f t="shared" ref="AX150:AX213" si="260">BC$116*(AW150-AW$148)</f>
        <v>0.1125</v>
      </c>
      <c r="AY150" s="24">
        <f t="shared" si="248"/>
        <v>5.6140939322999999E-3</v>
      </c>
      <c r="AZ150" s="34">
        <f t="shared" si="249"/>
        <v>4.2768809204412304E-2</v>
      </c>
      <c r="BA150" s="25">
        <f t="shared" si="250"/>
        <v>5.2212449298650867E-3</v>
      </c>
      <c r="BB150" s="26">
        <f t="shared" ref="BB150:BB213" si="261">BB149+(AY150-BB149)*BD150*BC$117*BC$119/BC$120</f>
        <v>7.6587898903610595E-6</v>
      </c>
      <c r="BC150" s="16">
        <f t="shared" si="231"/>
        <v>3.7547564274547217E-2</v>
      </c>
      <c r="BD150">
        <v>1</v>
      </c>
      <c r="BF150" s="14">
        <v>1972</v>
      </c>
      <c r="BG150" s="23">
        <f t="shared" si="251"/>
        <v>2.1124999999999998</v>
      </c>
      <c r="BH150" s="24">
        <f t="shared" si="252"/>
        <v>6.1231134215117181E-2</v>
      </c>
      <c r="BI150" s="34">
        <f t="shared" ref="BI150:BI213" si="262">BJ150+((BG150-BG$148)-BJ150)*BL$121</f>
        <v>7.639067521013293E-2</v>
      </c>
      <c r="BJ150" s="25">
        <f t="shared" si="253"/>
        <v>5.6947192630973836E-2</v>
      </c>
      <c r="BK150" s="26">
        <f t="shared" ref="BK150:BK213" si="263">BK149+(BH150-BK149)*BL$117*BL$119/BL$120</f>
        <v>9.4054837270193435E-5</v>
      </c>
      <c r="BL150" s="16">
        <f t="shared" si="232"/>
        <v>1.9443482579159094E-2</v>
      </c>
      <c r="BN150" s="14">
        <v>1972</v>
      </c>
      <c r="BO150" s="23">
        <f t="shared" si="254"/>
        <v>2.1124999999999998</v>
      </c>
      <c r="BP150" s="24">
        <f t="shared" si="255"/>
        <v>6.1231134215117181E-2</v>
      </c>
      <c r="BQ150" s="34">
        <f t="shared" si="256"/>
        <v>7.639067521013293E-2</v>
      </c>
      <c r="BR150" s="25">
        <f t="shared" si="257"/>
        <v>5.6947192630973836E-2</v>
      </c>
      <c r="BS150" s="26">
        <f t="shared" si="258"/>
        <v>9.4054837270193435E-5</v>
      </c>
      <c r="BT150" s="16">
        <f t="shared" si="233"/>
        <v>1.9443482579159094E-2</v>
      </c>
      <c r="BU150">
        <v>1</v>
      </c>
    </row>
    <row r="151" spans="1:73" x14ac:dyDescent="0.35">
      <c r="A151" s="6">
        <v>1973</v>
      </c>
      <c r="B151" s="23">
        <f t="shared" si="199"/>
        <v>0.91323799999999999</v>
      </c>
      <c r="C151" s="24">
        <f t="shared" si="234"/>
        <v>0.1855746868223252</v>
      </c>
      <c r="D151" s="34">
        <f t="shared" si="235"/>
        <v>0.43188671758991071</v>
      </c>
      <c r="E151" s="25">
        <f t="shared" si="236"/>
        <v>0.17269756552293952</v>
      </c>
      <c r="F151" s="26">
        <f t="shared" si="237"/>
        <v>1.8024360631836943E-3</v>
      </c>
      <c r="G151" s="16">
        <f t="shared" si="238"/>
        <v>0.25918915206697118</v>
      </c>
      <c r="I151" s="6">
        <v>1973</v>
      </c>
      <c r="J151" s="23">
        <f t="shared" si="205"/>
        <v>0.91323799999999999</v>
      </c>
      <c r="K151" s="24">
        <f t="shared" si="239"/>
        <v>0.14580960118479536</v>
      </c>
      <c r="L151" s="34">
        <f t="shared" si="240"/>
        <v>0.41111983589384826</v>
      </c>
      <c r="M151" s="25">
        <f t="shared" si="241"/>
        <v>0.14074851675976655</v>
      </c>
      <c r="N151" s="26">
        <f t="shared" si="242"/>
        <v>1.3560444653805039E-3</v>
      </c>
      <c r="O151" s="16">
        <f t="shared" si="243"/>
        <v>0.27037131913408174</v>
      </c>
      <c r="Q151" s="6">
        <v>1973</v>
      </c>
      <c r="R151" s="23">
        <f t="shared" si="210"/>
        <v>0.91323799999999999</v>
      </c>
      <c r="S151" s="24">
        <f t="shared" si="211"/>
        <v>0.23551101468939989</v>
      </c>
      <c r="T151" s="34">
        <f t="shared" si="212"/>
        <v>0.45148639488782688</v>
      </c>
      <c r="U151" s="25">
        <f t="shared" si="213"/>
        <v>0.2028509152120414</v>
      </c>
      <c r="V151" s="26">
        <f t="shared" si="214"/>
        <v>2.459554595566335E-3</v>
      </c>
      <c r="W151" s="16">
        <f t="shared" si="194"/>
        <v>0.24863547967578548</v>
      </c>
      <c r="Y151" s="6">
        <v>1973</v>
      </c>
      <c r="Z151" s="23">
        <f t="shared" si="215"/>
        <v>0.91323799999999999</v>
      </c>
      <c r="AA151" s="24">
        <f t="shared" si="216"/>
        <v>0.23076606645049322</v>
      </c>
      <c r="AB151" s="34">
        <f t="shared" si="217"/>
        <v>0.44902748715370577</v>
      </c>
      <c r="AC151" s="25">
        <f t="shared" si="218"/>
        <v>0.19906798023647043</v>
      </c>
      <c r="AD151" s="26">
        <f t="shared" si="219"/>
        <v>4.8105574755855076E-3</v>
      </c>
      <c r="AE151" s="16">
        <f t="shared" si="196"/>
        <v>0.24995950691723534</v>
      </c>
      <c r="AG151" s="6">
        <v>1973</v>
      </c>
      <c r="AH151" s="23">
        <f t="shared" si="220"/>
        <v>0.91323799999999999</v>
      </c>
      <c r="AI151" s="24">
        <f t="shared" si="221"/>
        <v>0.14664470019748121</v>
      </c>
      <c r="AJ151" s="34">
        <f t="shared" si="222"/>
        <v>0.41162984505358835</v>
      </c>
      <c r="AK151" s="25">
        <f t="shared" si="223"/>
        <v>0.14153314623628974</v>
      </c>
      <c r="AL151" s="26">
        <f t="shared" si="224"/>
        <v>6.7438179848733706E-4</v>
      </c>
      <c r="AM151" s="16">
        <f t="shared" si="198"/>
        <v>0.27009669881729859</v>
      </c>
      <c r="AO151" s="6">
        <v>1973</v>
      </c>
      <c r="AP151" s="23">
        <f t="shared" si="259"/>
        <v>0.16875000000000001</v>
      </c>
      <c r="AQ151" s="24">
        <f t="shared" si="244"/>
        <v>1.0853175254480533E-2</v>
      </c>
      <c r="AR151" s="34">
        <f t="shared" si="245"/>
        <v>6.5623592916273496E-2</v>
      </c>
      <c r="AS151" s="25">
        <f t="shared" si="246"/>
        <v>1.0093989101959222E-2</v>
      </c>
      <c r="AT151" s="26">
        <f t="shared" si="247"/>
        <v>1.8661487752988772E-5</v>
      </c>
      <c r="AU151" s="16">
        <f t="shared" si="230"/>
        <v>5.5529603814314273E-2</v>
      </c>
      <c r="AW151" s="6">
        <v>1973</v>
      </c>
      <c r="AX151" s="23">
        <f t="shared" si="260"/>
        <v>0.16875000000000001</v>
      </c>
      <c r="AY151" s="24">
        <f t="shared" si="248"/>
        <v>1.0853175254480533E-2</v>
      </c>
      <c r="AZ151" s="34">
        <f t="shared" si="249"/>
        <v>6.5623592916273496E-2</v>
      </c>
      <c r="BA151" s="25">
        <f t="shared" si="250"/>
        <v>1.0093989101959222E-2</v>
      </c>
      <c r="BB151" s="26">
        <f t="shared" si="261"/>
        <v>1.8661487752988772E-5</v>
      </c>
      <c r="BC151" s="16">
        <f t="shared" si="231"/>
        <v>5.5529603814314273E-2</v>
      </c>
      <c r="BD151">
        <v>1</v>
      </c>
      <c r="BF151" s="6">
        <v>1973</v>
      </c>
      <c r="BG151" s="23">
        <f t="shared" si="251"/>
        <v>2.1687500000000002</v>
      </c>
      <c r="BH151" s="24">
        <f t="shared" si="252"/>
        <v>8.9310570653904159E-2</v>
      </c>
      <c r="BI151" s="34">
        <f t="shared" si="262"/>
        <v>0.11305501945538092</v>
      </c>
      <c r="BJ151" s="25">
        <f t="shared" si="253"/>
        <v>8.3065414546739783E-2</v>
      </c>
      <c r="BK151" s="26">
        <f t="shared" si="263"/>
        <v>1.8456434606967716E-4</v>
      </c>
      <c r="BL151" s="16">
        <f t="shared" si="232"/>
        <v>2.9989604908641138E-2</v>
      </c>
      <c r="BN151" s="6">
        <v>1973</v>
      </c>
      <c r="BO151" s="23">
        <f t="shared" si="254"/>
        <v>2.1687500000000002</v>
      </c>
      <c r="BP151" s="24">
        <f t="shared" si="255"/>
        <v>8.9310570653904159E-2</v>
      </c>
      <c r="BQ151" s="34">
        <f t="shared" si="256"/>
        <v>0.11305501945538092</v>
      </c>
      <c r="BR151" s="25">
        <f t="shared" si="257"/>
        <v>8.3065414546739783E-2</v>
      </c>
      <c r="BS151" s="26">
        <f t="shared" si="258"/>
        <v>1.8456434606967716E-4</v>
      </c>
      <c r="BT151" s="16">
        <f t="shared" si="233"/>
        <v>2.9989604908641138E-2</v>
      </c>
      <c r="BU151">
        <v>1</v>
      </c>
    </row>
    <row r="152" spans="1:73" x14ac:dyDescent="0.35">
      <c r="A152" s="14">
        <v>1974</v>
      </c>
      <c r="B152" s="23">
        <f t="shared" si="199"/>
        <v>0.95294400000000001</v>
      </c>
      <c r="C152" s="24">
        <f t="shared" si="234"/>
        <v>0.1971777974046573</v>
      </c>
      <c r="D152" s="34">
        <f t="shared" si="235"/>
        <v>0.45280638937199019</v>
      </c>
      <c r="E152" s="25">
        <f t="shared" si="236"/>
        <v>0.18350152211075416</v>
      </c>
      <c r="F152" s="26">
        <f t="shared" si="237"/>
        <v>2.0006429515011313E-3</v>
      </c>
      <c r="G152" s="16">
        <f t="shared" si="238"/>
        <v>0.26930486726123604</v>
      </c>
      <c r="I152" s="14">
        <v>1974</v>
      </c>
      <c r="J152" s="23">
        <f t="shared" si="205"/>
        <v>0.95294400000000001</v>
      </c>
      <c r="K152" s="24">
        <f t="shared" si="239"/>
        <v>0.15620216021937847</v>
      </c>
      <c r="L152" s="34">
        <f t="shared" si="240"/>
        <v>0.43153905500919248</v>
      </c>
      <c r="M152" s="25">
        <f t="shared" si="241"/>
        <v>0.15078254616798853</v>
      </c>
      <c r="N152" s="26">
        <f t="shared" si="242"/>
        <v>1.5154448786566784E-3</v>
      </c>
      <c r="O152" s="16">
        <f t="shared" si="243"/>
        <v>0.28075650884120396</v>
      </c>
      <c r="Q152" s="14">
        <v>1974</v>
      </c>
      <c r="R152" s="23">
        <f t="shared" si="210"/>
        <v>0.95294400000000001</v>
      </c>
      <c r="S152" s="24">
        <f t="shared" si="211"/>
        <v>0.24802152077797227</v>
      </c>
      <c r="T152" s="34">
        <f t="shared" si="212"/>
        <v>0.47239824958308302</v>
      </c>
      <c r="U152" s="25">
        <f t="shared" si="213"/>
        <v>0.2136428455124354</v>
      </c>
      <c r="V152" s="26">
        <f t="shared" si="214"/>
        <v>2.7068831945989743E-3</v>
      </c>
      <c r="W152" s="16">
        <f t="shared" si="194"/>
        <v>0.25875540407064762</v>
      </c>
      <c r="Y152" s="14">
        <v>1974</v>
      </c>
      <c r="Z152" s="23">
        <f t="shared" si="215"/>
        <v>0.95294400000000001</v>
      </c>
      <c r="AA152" s="24">
        <f t="shared" si="216"/>
        <v>0.24311695607125347</v>
      </c>
      <c r="AB152" s="34">
        <f t="shared" si="217"/>
        <v>0.46987053917410898</v>
      </c>
      <c r="AC152" s="25">
        <f t="shared" si="218"/>
        <v>0.20975406026785998</v>
      </c>
      <c r="AD152" s="26">
        <f t="shared" si="219"/>
        <v>5.2940777046201959E-3</v>
      </c>
      <c r="AE152" s="16">
        <f t="shared" si="196"/>
        <v>0.260116478906249</v>
      </c>
      <c r="AG152" s="14">
        <v>1974</v>
      </c>
      <c r="AH152" s="23">
        <f t="shared" si="220"/>
        <v>0.95294400000000001</v>
      </c>
      <c r="AI152" s="24">
        <f t="shared" si="221"/>
        <v>0.15708302383781747</v>
      </c>
      <c r="AJ152" s="34">
        <f t="shared" si="222"/>
        <v>0.43207606888818662</v>
      </c>
      <c r="AK152" s="25">
        <f t="shared" si="223"/>
        <v>0.15160872136644091</v>
      </c>
      <c r="AL152" s="26">
        <f t="shared" si="224"/>
        <v>7.5371951546380892E-4</v>
      </c>
      <c r="AM152" s="16">
        <f t="shared" si="198"/>
        <v>0.28046734752174574</v>
      </c>
      <c r="AO152" s="14">
        <v>1974</v>
      </c>
      <c r="AP152" s="23">
        <f t="shared" si="259"/>
        <v>0.22500000000000001</v>
      </c>
      <c r="AQ152" s="24">
        <f t="shared" si="244"/>
        <v>1.7495352117287748E-2</v>
      </c>
      <c r="AR152" s="34">
        <f t="shared" si="245"/>
        <v>8.9326789452593203E-2</v>
      </c>
      <c r="AS152" s="25">
        <f t="shared" si="246"/>
        <v>1.6271983773220314E-2</v>
      </c>
      <c r="AT152" s="26">
        <f t="shared" si="247"/>
        <v>3.639146375396606E-5</v>
      </c>
      <c r="AU152" s="16">
        <f t="shared" si="230"/>
        <v>7.3054805679372892E-2</v>
      </c>
      <c r="AW152" s="14">
        <v>1974</v>
      </c>
      <c r="AX152" s="23">
        <f t="shared" si="260"/>
        <v>0.22500000000000001</v>
      </c>
      <c r="AY152" s="24">
        <f t="shared" si="248"/>
        <v>1.7495352117287748E-2</v>
      </c>
      <c r="AZ152" s="34">
        <f t="shared" si="249"/>
        <v>8.9326789452593203E-2</v>
      </c>
      <c r="BA152" s="25">
        <f t="shared" si="250"/>
        <v>1.6271983773220314E-2</v>
      </c>
      <c r="BB152" s="26">
        <f t="shared" si="261"/>
        <v>3.639146375396606E-5</v>
      </c>
      <c r="BC152" s="16">
        <f t="shared" si="231"/>
        <v>7.3054805679372892E-2</v>
      </c>
      <c r="BD152">
        <v>1</v>
      </c>
      <c r="BF152" s="14">
        <v>1974</v>
      </c>
      <c r="BG152" s="23">
        <f t="shared" si="251"/>
        <v>2.2250000000000001</v>
      </c>
      <c r="BH152" s="24">
        <f t="shared" si="252"/>
        <v>0.11589056206881099</v>
      </c>
      <c r="BI152" s="34">
        <f t="shared" si="262"/>
        <v>0.14881424244834243</v>
      </c>
      <c r="BJ152" s="25">
        <f t="shared" si="253"/>
        <v>0.10779114222821909</v>
      </c>
      <c r="BK152" s="26">
        <f t="shared" si="263"/>
        <v>3.019472423101394E-4</v>
      </c>
      <c r="BL152" s="16">
        <f t="shared" si="232"/>
        <v>4.1023100220123343E-2</v>
      </c>
      <c r="BN152" s="14">
        <v>1974</v>
      </c>
      <c r="BO152" s="23">
        <f t="shared" si="254"/>
        <v>2.2250000000000001</v>
      </c>
      <c r="BP152" s="24">
        <f t="shared" si="255"/>
        <v>0.11589056206881099</v>
      </c>
      <c r="BQ152" s="34">
        <f t="shared" si="256"/>
        <v>0.14881424244834243</v>
      </c>
      <c r="BR152" s="25">
        <f t="shared" si="257"/>
        <v>0.10779114222821909</v>
      </c>
      <c r="BS152" s="26">
        <f t="shared" si="258"/>
        <v>3.019472423101394E-4</v>
      </c>
      <c r="BT152" s="16">
        <f t="shared" si="233"/>
        <v>4.1023100220123343E-2</v>
      </c>
      <c r="BU152">
        <v>1</v>
      </c>
    </row>
    <row r="153" spans="1:73" x14ac:dyDescent="0.35">
      <c r="A153" s="6">
        <v>1975</v>
      </c>
      <c r="B153" s="23">
        <f t="shared" si="199"/>
        <v>0.99264999999999992</v>
      </c>
      <c r="C153" s="24">
        <f t="shared" si="234"/>
        <v>0.20888855560452924</v>
      </c>
      <c r="D153" s="34">
        <f t="shared" si="235"/>
        <v>0.47379166111723114</v>
      </c>
      <c r="E153" s="25">
        <f t="shared" si="236"/>
        <v>0.19440640171881726</v>
      </c>
      <c r="F153" s="26">
        <f t="shared" si="237"/>
        <v>2.2105292396998556E-3</v>
      </c>
      <c r="G153" s="16">
        <f t="shared" si="238"/>
        <v>0.27938525939841385</v>
      </c>
      <c r="I153" s="6">
        <v>1975</v>
      </c>
      <c r="J153" s="23">
        <f t="shared" si="205"/>
        <v>0.99264999999999992</v>
      </c>
      <c r="K153" s="24">
        <f t="shared" si="239"/>
        <v>0.1668007582120502</v>
      </c>
      <c r="L153" s="34">
        <f t="shared" si="240"/>
        <v>0.45208775195949791</v>
      </c>
      <c r="M153" s="25">
        <f t="shared" si="241"/>
        <v>0.16101577224538144</v>
      </c>
      <c r="N153" s="26">
        <f t="shared" si="242"/>
        <v>1.6855915247351717E-3</v>
      </c>
      <c r="O153" s="16">
        <f t="shared" si="243"/>
        <v>0.29107197971411647</v>
      </c>
      <c r="Q153" s="6">
        <v>1975</v>
      </c>
      <c r="R153" s="23">
        <f t="shared" si="210"/>
        <v>0.99264999999999992</v>
      </c>
      <c r="S153" s="24">
        <f t="shared" si="211"/>
        <v>0.26055465635567654</v>
      </c>
      <c r="T153" s="34">
        <f t="shared" si="212"/>
        <v>0.49332387927353166</v>
      </c>
      <c r="U153" s="25">
        <f t="shared" si="213"/>
        <v>0.22445596811312568</v>
      </c>
      <c r="V153" s="26">
        <f t="shared" si="214"/>
        <v>2.9665859877108509E-3</v>
      </c>
      <c r="W153" s="16">
        <f t="shared" si="194"/>
        <v>0.26886791116040598</v>
      </c>
      <c r="Y153" s="6">
        <v>1975</v>
      </c>
      <c r="Z153" s="23">
        <f t="shared" si="215"/>
        <v>0.99264999999999992</v>
      </c>
      <c r="AA153" s="24">
        <f t="shared" si="216"/>
        <v>0.25549867002640891</v>
      </c>
      <c r="AB153" s="34">
        <f t="shared" si="217"/>
        <v>0.49073301761588295</v>
      </c>
      <c r="AC153" s="25">
        <f t="shared" si="218"/>
        <v>0.22047002710135849</v>
      </c>
      <c r="AD153" s="26">
        <f t="shared" si="219"/>
        <v>5.8017391962875932E-3</v>
      </c>
      <c r="AE153" s="16">
        <f t="shared" si="196"/>
        <v>0.27026299051452446</v>
      </c>
      <c r="AG153" s="6">
        <v>1975</v>
      </c>
      <c r="AH153" s="23">
        <f t="shared" si="220"/>
        <v>0.99264999999999992</v>
      </c>
      <c r="AI153" s="24">
        <f t="shared" si="221"/>
        <v>0.16772643643017443</v>
      </c>
      <c r="AJ153" s="34">
        <f t="shared" si="222"/>
        <v>0.45265105436980363</v>
      </c>
      <c r="AK153" s="25">
        <f t="shared" si="223"/>
        <v>0.16188239133815957</v>
      </c>
      <c r="AL153" s="26">
        <f t="shared" si="224"/>
        <v>8.3841582114518387E-4</v>
      </c>
      <c r="AM153" s="16">
        <f t="shared" si="198"/>
        <v>0.29076866303164406</v>
      </c>
      <c r="AO153" s="6">
        <v>1975</v>
      </c>
      <c r="AP153" s="23">
        <f t="shared" si="259"/>
        <v>0.28125</v>
      </c>
      <c r="AQ153" s="24">
        <f t="shared" si="244"/>
        <v>2.5397826652070604E-2</v>
      </c>
      <c r="AR153" s="34">
        <f t="shared" si="245"/>
        <v>0.11379214202277747</v>
      </c>
      <c r="AS153" s="25">
        <f t="shared" si="246"/>
        <v>2.3622526188888441E-2</v>
      </c>
      <c r="AT153" s="26">
        <f t="shared" si="247"/>
        <v>6.2120455973997432E-5</v>
      </c>
      <c r="AU153" s="16">
        <f t="shared" si="230"/>
        <v>9.0169615833889036E-2</v>
      </c>
      <c r="AW153" s="6">
        <v>1975</v>
      </c>
      <c r="AX153" s="23">
        <f t="shared" si="260"/>
        <v>0.28125</v>
      </c>
      <c r="AY153" s="24">
        <f t="shared" si="248"/>
        <v>2.5397826652070604E-2</v>
      </c>
      <c r="AZ153" s="34">
        <f t="shared" si="249"/>
        <v>0.11379214202277747</v>
      </c>
      <c r="BA153" s="25">
        <f t="shared" si="250"/>
        <v>2.3622526188888441E-2</v>
      </c>
      <c r="BB153" s="26">
        <f t="shared" si="261"/>
        <v>6.2120455973997432E-5</v>
      </c>
      <c r="BC153" s="16">
        <f t="shared" si="231"/>
        <v>9.0169615833889036E-2</v>
      </c>
      <c r="BD153">
        <v>1</v>
      </c>
      <c r="BF153" s="6">
        <v>1975</v>
      </c>
      <c r="BG153" s="23">
        <f t="shared" si="251"/>
        <v>2.28125</v>
      </c>
      <c r="BH153" s="24">
        <f t="shared" si="252"/>
        <v>0.14109939922357162</v>
      </c>
      <c r="BI153" s="34">
        <f t="shared" si="262"/>
        <v>0.18374582543017415</v>
      </c>
      <c r="BJ153" s="25">
        <f t="shared" si="253"/>
        <v>0.13124357758488331</v>
      </c>
      <c r="BK153" s="26">
        <f t="shared" si="263"/>
        <v>4.4478523707373803E-4</v>
      </c>
      <c r="BL153" s="16">
        <f t="shared" si="232"/>
        <v>5.2502247845290839E-2</v>
      </c>
      <c r="BN153" s="6">
        <v>1975</v>
      </c>
      <c r="BO153" s="23">
        <f t="shared" si="254"/>
        <v>2.28125</v>
      </c>
      <c r="BP153" s="24">
        <f t="shared" si="255"/>
        <v>0.14109939922357162</v>
      </c>
      <c r="BQ153" s="34">
        <f t="shared" si="256"/>
        <v>0.18374582543017415</v>
      </c>
      <c r="BR153" s="25">
        <f t="shared" si="257"/>
        <v>0.13124357758488331</v>
      </c>
      <c r="BS153" s="26">
        <f t="shared" si="258"/>
        <v>4.4478523707373803E-4</v>
      </c>
      <c r="BT153" s="16">
        <f t="shared" si="233"/>
        <v>5.2502247845290839E-2</v>
      </c>
      <c r="BU153">
        <v>1</v>
      </c>
    </row>
    <row r="154" spans="1:73" x14ac:dyDescent="0.35">
      <c r="A154" s="14">
        <v>1976</v>
      </c>
      <c r="B154" s="23">
        <f t="shared" si="199"/>
        <v>1.0323560000000001</v>
      </c>
      <c r="C154" s="24">
        <f t="shared" si="234"/>
        <v>0.22069707036488936</v>
      </c>
      <c r="D154" s="34">
        <f t="shared" si="235"/>
        <v>0.49483655811598193</v>
      </c>
      <c r="E154" s="25">
        <f t="shared" si="236"/>
        <v>0.20540301248612608</v>
      </c>
      <c r="F154" s="26">
        <f t="shared" si="237"/>
        <v>2.4321822524355553E-3</v>
      </c>
      <c r="G154" s="16">
        <f t="shared" si="238"/>
        <v>0.28943354562985585</v>
      </c>
      <c r="I154" s="14">
        <v>1976</v>
      </c>
      <c r="J154" s="23">
        <f t="shared" si="205"/>
        <v>1.0323560000000001</v>
      </c>
      <c r="K154" s="24">
        <f t="shared" si="239"/>
        <v>0.17759476275886857</v>
      </c>
      <c r="L154" s="34">
        <f t="shared" si="240"/>
        <v>0.47275926214768799</v>
      </c>
      <c r="M154" s="25">
        <f t="shared" si="241"/>
        <v>0.1714379417656739</v>
      </c>
      <c r="N154" s="26">
        <f t="shared" si="242"/>
        <v>1.8666744951232501E-3</v>
      </c>
      <c r="O154" s="16">
        <f t="shared" si="243"/>
        <v>0.30132132038201409</v>
      </c>
      <c r="Q154" s="14">
        <v>1976</v>
      </c>
      <c r="R154" s="23">
        <f t="shared" si="210"/>
        <v>1.0323560000000001</v>
      </c>
      <c r="S154" s="24">
        <f t="shared" si="211"/>
        <v>0.27310770803335327</v>
      </c>
      <c r="T154" s="34">
        <f t="shared" si="212"/>
        <v>0.51426176811552615</v>
      </c>
      <c r="U154" s="25">
        <f t="shared" si="213"/>
        <v>0.23528795094696331</v>
      </c>
      <c r="V154" s="26">
        <f t="shared" si="214"/>
        <v>3.2386705710661743E-3</v>
      </c>
      <c r="W154" s="16">
        <f t="shared" si="194"/>
        <v>0.27897381716856284</v>
      </c>
      <c r="Y154" s="14">
        <v>1976</v>
      </c>
      <c r="Z154" s="23">
        <f t="shared" si="215"/>
        <v>1.0323560000000001</v>
      </c>
      <c r="AA154" s="24">
        <f t="shared" si="216"/>
        <v>0.26790852449782609</v>
      </c>
      <c r="AB154" s="34">
        <f t="shared" si="217"/>
        <v>0.51161342346114691</v>
      </c>
      <c r="AC154" s="25">
        <f t="shared" si="218"/>
        <v>0.23121357455561067</v>
      </c>
      <c r="AD154" s="26">
        <f t="shared" si="219"/>
        <v>6.3335500650153528E-3</v>
      </c>
      <c r="AE154" s="16">
        <f t="shared" si="196"/>
        <v>0.28039984890553626</v>
      </c>
      <c r="AG154" s="14">
        <v>1976</v>
      </c>
      <c r="AH154" s="23">
        <f t="shared" si="220"/>
        <v>1.0323560000000001</v>
      </c>
      <c r="AI154" s="24">
        <f t="shared" si="221"/>
        <v>0.17856414757455508</v>
      </c>
      <c r="AJ154" s="34">
        <f t="shared" si="222"/>
        <v>0.47334803552607074</v>
      </c>
      <c r="AK154" s="25">
        <f t="shared" si="223"/>
        <v>0.17234374696318575</v>
      </c>
      <c r="AL154" s="26">
        <f t="shared" si="224"/>
        <v>9.2856655464329031E-4</v>
      </c>
      <c r="AM154" s="16">
        <f t="shared" si="198"/>
        <v>0.30100428856288497</v>
      </c>
      <c r="AO154" s="14">
        <v>1976</v>
      </c>
      <c r="AP154" s="23">
        <f t="shared" si="259"/>
        <v>0.33750000000000002</v>
      </c>
      <c r="AQ154" s="24">
        <f t="shared" si="244"/>
        <v>3.4432466386943125E-2</v>
      </c>
      <c r="AR154" s="34">
        <f t="shared" si="245"/>
        <v>0.13894225241165392</v>
      </c>
      <c r="AS154" s="25">
        <f t="shared" si="246"/>
        <v>3.2026542171775287E-2</v>
      </c>
      <c r="AT154" s="26">
        <f t="shared" si="247"/>
        <v>9.6988922860487858E-5</v>
      </c>
      <c r="AU154" s="16">
        <f t="shared" si="230"/>
        <v>0.10691571023987864</v>
      </c>
      <c r="AW154" s="14">
        <v>1976</v>
      </c>
      <c r="AX154" s="23">
        <f t="shared" si="260"/>
        <v>0.33750000000000002</v>
      </c>
      <c r="AY154" s="24">
        <f t="shared" si="248"/>
        <v>3.4432466386943125E-2</v>
      </c>
      <c r="AZ154" s="34">
        <f t="shared" si="249"/>
        <v>0.13894225241165392</v>
      </c>
      <c r="BA154" s="25">
        <f t="shared" si="250"/>
        <v>3.2026542171775287E-2</v>
      </c>
      <c r="BB154" s="26">
        <f t="shared" si="261"/>
        <v>9.6988922860487858E-5</v>
      </c>
      <c r="BC154" s="16">
        <f t="shared" si="231"/>
        <v>0.10691571023987864</v>
      </c>
      <c r="BD154">
        <v>1</v>
      </c>
      <c r="BF154" s="14">
        <v>1976</v>
      </c>
      <c r="BG154" s="23">
        <f t="shared" si="251"/>
        <v>2.3374999999999999</v>
      </c>
      <c r="BH154" s="24">
        <f t="shared" si="252"/>
        <v>0.16505445725839496</v>
      </c>
      <c r="BI154" s="34">
        <f t="shared" si="262"/>
        <v>0.21792065714098657</v>
      </c>
      <c r="BJ154" s="25">
        <f t="shared" si="253"/>
        <v>0.15353178021690247</v>
      </c>
      <c r="BK154" s="26">
        <f t="shared" si="263"/>
        <v>6.1178055651565813E-4</v>
      </c>
      <c r="BL154" s="16">
        <f t="shared" si="232"/>
        <v>6.4388876924084099E-2</v>
      </c>
      <c r="BN154" s="14">
        <v>1976</v>
      </c>
      <c r="BO154" s="23">
        <f t="shared" si="254"/>
        <v>2.3374999999999999</v>
      </c>
      <c r="BP154" s="24">
        <f t="shared" si="255"/>
        <v>0.16505445725839496</v>
      </c>
      <c r="BQ154" s="34">
        <f t="shared" si="256"/>
        <v>0.21792065714098657</v>
      </c>
      <c r="BR154" s="25">
        <f t="shared" si="257"/>
        <v>0.15353178021690247</v>
      </c>
      <c r="BS154" s="26">
        <f t="shared" si="258"/>
        <v>6.1178055651565813E-4</v>
      </c>
      <c r="BT154" s="16">
        <f t="shared" si="233"/>
        <v>6.4388876924084099E-2</v>
      </c>
      <c r="BU154">
        <v>1</v>
      </c>
    </row>
    <row r="155" spans="1:73" x14ac:dyDescent="0.35">
      <c r="A155" s="6">
        <v>1977</v>
      </c>
      <c r="B155" s="23">
        <f t="shared" si="199"/>
        <v>1.0720619999999998</v>
      </c>
      <c r="C155" s="24">
        <f t="shared" si="234"/>
        <v>0.23259443821937387</v>
      </c>
      <c r="D155" s="34">
        <f t="shared" si="235"/>
        <v>0.5159357021960973</v>
      </c>
      <c r="E155" s="25">
        <f t="shared" si="236"/>
        <v>0.21648308030168817</v>
      </c>
      <c r="F155" s="26">
        <f t="shared" si="237"/>
        <v>2.6656801932715799E-3</v>
      </c>
      <c r="G155" s="16">
        <f t="shared" si="238"/>
        <v>0.29945262189440913</v>
      </c>
      <c r="I155" s="6">
        <v>1977</v>
      </c>
      <c r="J155" s="23">
        <f t="shared" si="205"/>
        <v>1.0720619999999998</v>
      </c>
      <c r="K155" s="24">
        <f t="shared" si="239"/>
        <v>0.18857411572169841</v>
      </c>
      <c r="L155" s="34">
        <f t="shared" si="240"/>
        <v>0.49354728093119926</v>
      </c>
      <c r="M155" s="25">
        <f t="shared" si="241"/>
        <v>0.18203935527876827</v>
      </c>
      <c r="N155" s="26">
        <f t="shared" si="242"/>
        <v>2.0588733316800186E-3</v>
      </c>
      <c r="O155" s="16">
        <f t="shared" si="243"/>
        <v>0.31150792565243102</v>
      </c>
      <c r="Q155" s="6">
        <v>1977</v>
      </c>
      <c r="R155" s="23">
        <f t="shared" si="210"/>
        <v>1.0720619999999998</v>
      </c>
      <c r="S155" s="24">
        <f t="shared" si="211"/>
        <v>0.28567848418093716</v>
      </c>
      <c r="T155" s="34">
        <f t="shared" si="212"/>
        <v>0.53521069167911084</v>
      </c>
      <c r="U155" s="25">
        <f t="shared" si="213"/>
        <v>0.2461369102755552</v>
      </c>
      <c r="V155" s="26">
        <f t="shared" si="214"/>
        <v>3.5231423257811524E-3</v>
      </c>
      <c r="W155" s="16">
        <f t="shared" si="194"/>
        <v>0.28907378140355566</v>
      </c>
      <c r="Y155" s="6">
        <v>1977</v>
      </c>
      <c r="Z155" s="23">
        <f t="shared" si="215"/>
        <v>1.0720619999999998</v>
      </c>
      <c r="AA155" s="24">
        <f t="shared" si="216"/>
        <v>0.28034434805432634</v>
      </c>
      <c r="AB155" s="34">
        <f t="shared" si="217"/>
        <v>0.53251054361828476</v>
      </c>
      <c r="AC155" s="25">
        <f t="shared" si="218"/>
        <v>0.24198283633582282</v>
      </c>
      <c r="AD155" s="26">
        <f t="shared" si="219"/>
        <v>6.8895140029646791E-3</v>
      </c>
      <c r="AE155" s="16">
        <f t="shared" si="196"/>
        <v>0.29052770728246191</v>
      </c>
      <c r="AG155" s="6">
        <v>1977</v>
      </c>
      <c r="AH155" s="23">
        <f t="shared" si="220"/>
        <v>1.0720619999999998</v>
      </c>
      <c r="AI155" s="24">
        <f t="shared" si="221"/>
        <v>0.18958594756438324</v>
      </c>
      <c r="AJ155" s="34">
        <f t="shared" si="222"/>
        <v>0.4941606104988775</v>
      </c>
      <c r="AK155" s="25">
        <f t="shared" si="223"/>
        <v>0.18298293922904235</v>
      </c>
      <c r="AL155" s="26">
        <f t="shared" si="224"/>
        <v>1.0242623276192453E-3</v>
      </c>
      <c r="AM155" s="16">
        <f t="shared" si="198"/>
        <v>0.31117767126983514</v>
      </c>
      <c r="AO155" s="6">
        <v>1977</v>
      </c>
      <c r="AP155" s="23">
        <f t="shared" si="259"/>
        <v>0.39374999999999999</v>
      </c>
      <c r="AQ155" s="24">
        <f t="shared" si="244"/>
        <v>4.448429805937934E-2</v>
      </c>
      <c r="AR155" s="34">
        <f t="shared" si="245"/>
        <v>0.16470767117288496</v>
      </c>
      <c r="AS155" s="25">
        <f t="shared" si="246"/>
        <v>4.137718641982302E-2</v>
      </c>
      <c r="AT155" s="26">
        <f t="shared" si="247"/>
        <v>1.4201952633231859E-4</v>
      </c>
      <c r="AU155" s="16">
        <f t="shared" si="230"/>
        <v>0.12333048475306194</v>
      </c>
      <c r="AW155" s="6">
        <v>1977</v>
      </c>
      <c r="AX155" s="23">
        <f t="shared" si="260"/>
        <v>0.39374999999999999</v>
      </c>
      <c r="AY155" s="24">
        <f t="shared" si="248"/>
        <v>4.448429805937934E-2</v>
      </c>
      <c r="AZ155" s="34">
        <f t="shared" si="249"/>
        <v>0.16470767117288496</v>
      </c>
      <c r="BA155" s="25">
        <f t="shared" si="250"/>
        <v>4.137718641982302E-2</v>
      </c>
      <c r="BB155" s="26">
        <f t="shared" si="261"/>
        <v>1.4201952633231859E-4</v>
      </c>
      <c r="BC155" s="16">
        <f t="shared" si="231"/>
        <v>0.12333048475306194</v>
      </c>
      <c r="BD155">
        <v>1</v>
      </c>
      <c r="BF155" s="6">
        <v>1977</v>
      </c>
      <c r="BG155" s="23">
        <f t="shared" si="251"/>
        <v>2.3937499999999998</v>
      </c>
      <c r="BH155" s="24">
        <f t="shared" si="252"/>
        <v>0.18786312443507844</v>
      </c>
      <c r="BI155" s="34">
        <f t="shared" si="262"/>
        <v>0.25140359473632634</v>
      </c>
      <c r="BJ155" s="25">
        <f t="shared" si="253"/>
        <v>0.17475553036357905</v>
      </c>
      <c r="BK155" s="26">
        <f t="shared" si="263"/>
        <v>8.0174568798666392E-4</v>
      </c>
      <c r="BL155" s="16">
        <f t="shared" si="232"/>
        <v>7.6648064372747293E-2</v>
      </c>
      <c r="BN155" s="6">
        <v>1977</v>
      </c>
      <c r="BO155" s="23">
        <f t="shared" si="254"/>
        <v>2.3937499999999998</v>
      </c>
      <c r="BP155" s="24">
        <f t="shared" si="255"/>
        <v>0.18786312443507844</v>
      </c>
      <c r="BQ155" s="34">
        <f t="shared" si="256"/>
        <v>0.25140359473632634</v>
      </c>
      <c r="BR155" s="25">
        <f t="shared" si="257"/>
        <v>0.17475553036357905</v>
      </c>
      <c r="BS155" s="26">
        <f t="shared" si="258"/>
        <v>8.0174568798666392E-4</v>
      </c>
      <c r="BT155" s="16">
        <f t="shared" si="233"/>
        <v>7.6648064372747293E-2</v>
      </c>
      <c r="BU155">
        <v>1</v>
      </c>
    </row>
    <row r="156" spans="1:73" x14ac:dyDescent="0.35">
      <c r="A156" s="14">
        <v>1978</v>
      </c>
      <c r="B156" s="23">
        <f t="shared" si="199"/>
        <v>1.1117679999999999</v>
      </c>
      <c r="C156" s="24">
        <f t="shared" si="234"/>
        <v>0.2445726446572227</v>
      </c>
      <c r="D156" s="34">
        <f t="shared" si="235"/>
        <v>0.53708425214408495</v>
      </c>
      <c r="E156" s="25">
        <f t="shared" si="236"/>
        <v>0.22763915714474611</v>
      </c>
      <c r="F156" s="26">
        <f t="shared" si="237"/>
        <v>2.9110930557712405E-3</v>
      </c>
      <c r="G156" s="16">
        <f t="shared" si="238"/>
        <v>0.30944509499933881</v>
      </c>
      <c r="I156" s="14">
        <v>1978</v>
      </c>
      <c r="J156" s="23">
        <f t="shared" si="205"/>
        <v>1.1117679999999999</v>
      </c>
      <c r="K156" s="24">
        <f t="shared" si="239"/>
        <v>0.19972930220187915</v>
      </c>
      <c r="L156" s="34">
        <f t="shared" si="240"/>
        <v>0.5144458441744244</v>
      </c>
      <c r="M156" s="25">
        <f t="shared" si="241"/>
        <v>0.19281083719142217</v>
      </c>
      <c r="N156" s="26">
        <f t="shared" si="242"/>
        <v>2.262357596693459E-3</v>
      </c>
      <c r="O156" s="16">
        <f t="shared" si="243"/>
        <v>0.32163500698300224</v>
      </c>
      <c r="Q156" s="14">
        <v>1978</v>
      </c>
      <c r="R156" s="23">
        <f t="shared" si="210"/>
        <v>1.1117679999999999</v>
      </c>
      <c r="S156" s="24">
        <f t="shared" si="211"/>
        <v>0.29826521449876126</v>
      </c>
      <c r="T156" s="34">
        <f t="shared" si="212"/>
        <v>0.55616966085645358</v>
      </c>
      <c r="U156" s="25">
        <f t="shared" si="213"/>
        <v>0.25700132439454404</v>
      </c>
      <c r="V156" s="26">
        <f t="shared" si="214"/>
        <v>3.820004844516528E-3</v>
      </c>
      <c r="W156" s="16">
        <f t="shared" si="194"/>
        <v>0.29916833646190955</v>
      </c>
      <c r="Y156" s="14">
        <v>1978</v>
      </c>
      <c r="Z156" s="23">
        <f t="shared" si="215"/>
        <v>1.1117679999999999</v>
      </c>
      <c r="AA156" s="24">
        <f t="shared" si="216"/>
        <v>0.29280438344872067</v>
      </c>
      <c r="AB156" s="34">
        <f t="shared" si="217"/>
        <v>0.55342339612210456</v>
      </c>
      <c r="AC156" s="25">
        <f t="shared" si="218"/>
        <v>0.25277630172631482</v>
      </c>
      <c r="AD156" s="26">
        <f t="shared" si="219"/>
        <v>7.4696311293763577E-3</v>
      </c>
      <c r="AE156" s="16">
        <f t="shared" si="196"/>
        <v>0.30064709439578974</v>
      </c>
      <c r="AG156" s="14">
        <v>1978</v>
      </c>
      <c r="AH156" s="23">
        <f t="shared" si="220"/>
        <v>1.1117679999999999</v>
      </c>
      <c r="AI156" s="24">
        <f t="shared" si="221"/>
        <v>0.20078217613365698</v>
      </c>
      <c r="AJ156" s="34">
        <f t="shared" si="222"/>
        <v>0.51508272194778959</v>
      </c>
      <c r="AK156" s="25">
        <f t="shared" si="223"/>
        <v>0.19379064915044567</v>
      </c>
      <c r="AL156" s="26">
        <f t="shared" si="224"/>
        <v>1.1255888056368006E-3</v>
      </c>
      <c r="AM156" s="16">
        <f t="shared" si="198"/>
        <v>0.32129207279734395</v>
      </c>
      <c r="AO156" s="14">
        <v>1978</v>
      </c>
      <c r="AP156" s="23">
        <f t="shared" si="259"/>
        <v>0.45</v>
      </c>
      <c r="AQ156" s="24">
        <f t="shared" si="244"/>
        <v>5.5450156119524315E-2</v>
      </c>
      <c r="AR156" s="34">
        <f t="shared" si="245"/>
        <v>0.19102608126270054</v>
      </c>
      <c r="AS156" s="25">
        <f t="shared" si="246"/>
        <v>5.1578586558000877E-2</v>
      </c>
      <c r="AT156" s="26">
        <f t="shared" si="247"/>
        <v>1.9812923012251337E-4</v>
      </c>
      <c r="AU156" s="16">
        <f t="shared" si="230"/>
        <v>0.13944749470469966</v>
      </c>
      <c r="AW156" s="14">
        <v>1978</v>
      </c>
      <c r="AX156" s="23">
        <f t="shared" si="260"/>
        <v>0.45</v>
      </c>
      <c r="AY156" s="24">
        <f t="shared" si="248"/>
        <v>5.5450156119524315E-2</v>
      </c>
      <c r="AZ156" s="34">
        <f t="shared" si="249"/>
        <v>0.19102608126270054</v>
      </c>
      <c r="BA156" s="25">
        <f t="shared" si="250"/>
        <v>5.1578586558000877E-2</v>
      </c>
      <c r="BB156" s="26">
        <f t="shared" si="261"/>
        <v>1.9812923012251337E-4</v>
      </c>
      <c r="BC156" s="16">
        <f t="shared" si="231"/>
        <v>0.13944749470469966</v>
      </c>
      <c r="BD156">
        <v>1</v>
      </c>
      <c r="BF156" s="14">
        <v>1978</v>
      </c>
      <c r="BG156" s="23">
        <f t="shared" si="251"/>
        <v>2.4500000000000002</v>
      </c>
      <c r="BH156" s="24">
        <f t="shared" si="252"/>
        <v>0.20962365186075721</v>
      </c>
      <c r="BI156" s="34">
        <f t="shared" si="262"/>
        <v>0.2842539769786312</v>
      </c>
      <c r="BJ156" s="25">
        <f t="shared" si="253"/>
        <v>0.19500611842866328</v>
      </c>
      <c r="BK156" s="26">
        <f t="shared" si="263"/>
        <v>1.0135939985967211E-3</v>
      </c>
      <c r="BL156" s="16">
        <f t="shared" si="232"/>
        <v>8.9247858549967918E-2</v>
      </c>
      <c r="BN156" s="14">
        <v>1978</v>
      </c>
      <c r="BO156" s="23">
        <f t="shared" si="254"/>
        <v>2.4500000000000002</v>
      </c>
      <c r="BP156" s="24">
        <f t="shared" si="255"/>
        <v>0.20962365186075721</v>
      </c>
      <c r="BQ156" s="34">
        <f t="shared" si="256"/>
        <v>0.2842539769786312</v>
      </c>
      <c r="BR156" s="25">
        <f t="shared" si="257"/>
        <v>0.19500611842866328</v>
      </c>
      <c r="BS156" s="26">
        <f t="shared" si="258"/>
        <v>1.0135939985967211E-3</v>
      </c>
      <c r="BT156" s="16">
        <f t="shared" si="233"/>
        <v>8.9247858549967918E-2</v>
      </c>
      <c r="BU156">
        <v>1</v>
      </c>
    </row>
    <row r="157" spans="1:73" x14ac:dyDescent="0.35">
      <c r="A157" s="6">
        <v>1979</v>
      </c>
      <c r="B157" s="23">
        <f t="shared" si="199"/>
        <v>1.1514739999999999</v>
      </c>
      <c r="C157" s="24">
        <f t="shared" si="234"/>
        <v>0.25662447533932969</v>
      </c>
      <c r="D157" s="34">
        <f t="shared" si="235"/>
        <v>0.55827785007666231</v>
      </c>
      <c r="E157" s="25">
        <f t="shared" si="236"/>
        <v>0.23886453857948059</v>
      </c>
      <c r="F157" s="26">
        <f t="shared" si="237"/>
        <v>3.1684834435951404E-3</v>
      </c>
      <c r="G157" s="16">
        <f t="shared" si="238"/>
        <v>0.31941331149718172</v>
      </c>
      <c r="I157" s="6">
        <v>1979</v>
      </c>
      <c r="J157" s="23">
        <f t="shared" si="205"/>
        <v>1.1514739999999999</v>
      </c>
      <c r="K157" s="24">
        <f t="shared" si="239"/>
        <v>0.21105132119018097</v>
      </c>
      <c r="L157" s="34">
        <f t="shared" si="240"/>
        <v>0.53544930985186578</v>
      </c>
      <c r="M157" s="25">
        <f t="shared" si="241"/>
        <v>0.2037437074644089</v>
      </c>
      <c r="N157" s="26">
        <f t="shared" si="242"/>
        <v>2.4772874121573433E-3</v>
      </c>
      <c r="O157" s="16">
        <f t="shared" si="243"/>
        <v>0.33170560238745689</v>
      </c>
      <c r="Q157" s="6">
        <v>1979</v>
      </c>
      <c r="R157" s="23">
        <f t="shared" si="210"/>
        <v>1.1514739999999999</v>
      </c>
      <c r="S157" s="24">
        <f t="shared" si="211"/>
        <v>0.31086646891950459</v>
      </c>
      <c r="T157" s="34">
        <f t="shared" si="212"/>
        <v>0.577137876566854</v>
      </c>
      <c r="U157" s="25">
        <f t="shared" si="213"/>
        <v>0.26787996394900621</v>
      </c>
      <c r="V157" s="26">
        <f t="shared" si="214"/>
        <v>4.1292602759589623E-3</v>
      </c>
      <c r="W157" s="16">
        <f t="shared" si="194"/>
        <v>0.3092579126178478</v>
      </c>
      <c r="Y157" s="6">
        <v>1979</v>
      </c>
      <c r="Z157" s="23">
        <f t="shared" si="215"/>
        <v>1.1514739999999999</v>
      </c>
      <c r="AA157" s="24">
        <f t="shared" si="216"/>
        <v>0.30528720823644623</v>
      </c>
      <c r="AB157" s="34">
        <f t="shared" si="217"/>
        <v>0.57435118583694655</v>
      </c>
      <c r="AC157" s="25">
        <f t="shared" si="218"/>
        <v>0.26359274744145644</v>
      </c>
      <c r="AD157" s="26">
        <f t="shared" si="219"/>
        <v>8.0738986771298326E-3</v>
      </c>
      <c r="AE157" s="16">
        <f t="shared" si="196"/>
        <v>0.31075843839549011</v>
      </c>
      <c r="AG157" s="6">
        <v>1979</v>
      </c>
      <c r="AH157" s="23">
        <f t="shared" si="220"/>
        <v>1.1514739999999999</v>
      </c>
      <c r="AI157" s="24">
        <f t="shared" si="221"/>
        <v>0.21214369288612653</v>
      </c>
      <c r="AJ157" s="34">
        <f t="shared" si="222"/>
        <v>0.53610863850815105</v>
      </c>
      <c r="AK157" s="25">
        <f t="shared" si="223"/>
        <v>0.20475805924330939</v>
      </c>
      <c r="AL157" s="26">
        <f t="shared" si="224"/>
        <v>1.232626974373281E-3</v>
      </c>
      <c r="AM157" s="16">
        <f t="shared" si="198"/>
        <v>0.33135057926484168</v>
      </c>
      <c r="AO157" s="6">
        <v>1979</v>
      </c>
      <c r="AP157" s="23">
        <f t="shared" si="259"/>
        <v>0.50624999999999998</v>
      </c>
      <c r="AQ157" s="24">
        <f t="shared" si="244"/>
        <v>6.7237470036943331E-2</v>
      </c>
      <c r="AR157" s="34">
        <f t="shared" si="245"/>
        <v>0.21784156551730283</v>
      </c>
      <c r="AS157" s="25">
        <f t="shared" si="246"/>
        <v>6.2544716180465879E-2</v>
      </c>
      <c r="AT157" s="26">
        <f t="shared" si="247"/>
        <v>2.6614015557870839E-4</v>
      </c>
      <c r="AU157" s="16">
        <f t="shared" si="230"/>
        <v>0.15529684933683696</v>
      </c>
      <c r="AW157" s="6">
        <v>1979</v>
      </c>
      <c r="AX157" s="23">
        <f t="shared" si="260"/>
        <v>0.50624999999999998</v>
      </c>
      <c r="AY157" s="24">
        <f t="shared" si="248"/>
        <v>6.7237470036943331E-2</v>
      </c>
      <c r="AZ157" s="34">
        <f t="shared" si="249"/>
        <v>0.21784156551730283</v>
      </c>
      <c r="BA157" s="25">
        <f t="shared" si="250"/>
        <v>6.2544716180465879E-2</v>
      </c>
      <c r="BB157" s="26">
        <f t="shared" si="261"/>
        <v>2.6614015557870839E-4</v>
      </c>
      <c r="BC157" s="16">
        <f t="shared" si="231"/>
        <v>0.15529684933683696</v>
      </c>
      <c r="BD157">
        <v>1</v>
      </c>
      <c r="BF157" s="6">
        <v>1979</v>
      </c>
      <c r="BG157" s="23">
        <f t="shared" si="251"/>
        <v>2.5062500000000001</v>
      </c>
      <c r="BH157" s="24">
        <f t="shared" si="252"/>
        <v>0.23042593091374403</v>
      </c>
      <c r="BI157" s="34">
        <f t="shared" si="262"/>
        <v>0.31652609376429441</v>
      </c>
      <c r="BJ157" s="25">
        <f t="shared" si="253"/>
        <v>0.21436706732968369</v>
      </c>
      <c r="BK157" s="26">
        <f t="shared" si="263"/>
        <v>1.2463311519888996E-3</v>
      </c>
      <c r="BL157" s="16">
        <f t="shared" si="232"/>
        <v>0.10215902643461072</v>
      </c>
      <c r="BN157" s="6">
        <v>1979</v>
      </c>
      <c r="BO157" s="23">
        <f t="shared" si="254"/>
        <v>2.5062500000000001</v>
      </c>
      <c r="BP157" s="24">
        <f t="shared" si="255"/>
        <v>0.23042593091374403</v>
      </c>
      <c r="BQ157" s="34">
        <f t="shared" si="256"/>
        <v>0.31652609376429441</v>
      </c>
      <c r="BR157" s="25">
        <f t="shared" si="257"/>
        <v>0.21436706732968369</v>
      </c>
      <c r="BS157" s="26">
        <f t="shared" si="258"/>
        <v>1.2463311519888996E-3</v>
      </c>
      <c r="BT157" s="16">
        <f t="shared" si="233"/>
        <v>0.10215902643461072</v>
      </c>
      <c r="BU157">
        <v>1</v>
      </c>
    </row>
    <row r="158" spans="1:73" x14ac:dyDescent="0.35">
      <c r="A158" s="14">
        <v>1980</v>
      </c>
      <c r="B158" s="23">
        <f t="shared" si="199"/>
        <v>1.1911799999999999</v>
      </c>
      <c r="C158" s="24">
        <f t="shared" si="234"/>
        <v>0.26874343618154939</v>
      </c>
      <c r="D158" s="34">
        <f t="shared" si="235"/>
        <v>0.57951257316843008</v>
      </c>
      <c r="E158" s="25">
        <f t="shared" si="236"/>
        <v>0.25015318948989257</v>
      </c>
      <c r="F158" s="26">
        <f t="shared" si="237"/>
        <v>3.4379073086916157E-3</v>
      </c>
      <c r="G158" s="16">
        <f t="shared" si="238"/>
        <v>0.32935938367853751</v>
      </c>
      <c r="I158" s="14">
        <v>1980</v>
      </c>
      <c r="J158" s="23">
        <f t="shared" si="205"/>
        <v>1.1911799999999999</v>
      </c>
      <c r="K158" s="24">
        <f t="shared" si="239"/>
        <v>0.22253165780248357</v>
      </c>
      <c r="L158" s="34">
        <f t="shared" si="240"/>
        <v>0.5565523406452344</v>
      </c>
      <c r="M158" s="25">
        <f t="shared" si="241"/>
        <v>0.21482975483882216</v>
      </c>
      <c r="N158" s="26">
        <f t="shared" si="242"/>
        <v>2.703813969912091E-3</v>
      </c>
      <c r="O158" s="16">
        <f t="shared" si="243"/>
        <v>0.34172258580641224</v>
      </c>
      <c r="Q158" s="14">
        <v>1980</v>
      </c>
      <c r="R158" s="23">
        <f t="shared" si="210"/>
        <v>1.1911799999999999</v>
      </c>
      <c r="S158" s="24">
        <f t="shared" si="211"/>
        <v>0.32348109211999704</v>
      </c>
      <c r="T158" s="34">
        <f t="shared" si="212"/>
        <v>0.59811469318019062</v>
      </c>
      <c r="U158" s="25">
        <f t="shared" si="213"/>
        <v>0.27877183566183172</v>
      </c>
      <c r="V158" s="26">
        <f t="shared" si="214"/>
        <v>4.4509096029961229E-3</v>
      </c>
      <c r="W158" s="16">
        <f t="shared" si="194"/>
        <v>0.31934285751835889</v>
      </c>
      <c r="Y158" s="14">
        <v>1980</v>
      </c>
      <c r="Z158" s="23">
        <f t="shared" si="215"/>
        <v>1.1911799999999999</v>
      </c>
      <c r="AA158" s="24">
        <f t="shared" si="216"/>
        <v>0.31779167060845215</v>
      </c>
      <c r="AB158" s="34">
        <f t="shared" si="217"/>
        <v>0.59529326864974352</v>
      </c>
      <c r="AC158" s="25">
        <f t="shared" si="218"/>
        <v>0.27443118253806703</v>
      </c>
      <c r="AD158" s="26">
        <f t="shared" si="219"/>
        <v>8.702311547715124E-3</v>
      </c>
      <c r="AE158" s="16">
        <f t="shared" si="196"/>
        <v>0.32086208611167649</v>
      </c>
      <c r="AG158" s="14">
        <v>1980</v>
      </c>
      <c r="AH158" s="23">
        <f t="shared" si="220"/>
        <v>1.1911799999999999</v>
      </c>
      <c r="AI158" s="24">
        <f t="shared" si="221"/>
        <v>0.22366184931597061</v>
      </c>
      <c r="AJ158" s="34">
        <f t="shared" si="222"/>
        <v>0.55723293724710954</v>
      </c>
      <c r="AK158" s="25">
        <f t="shared" si="223"/>
        <v>0.21587682653401472</v>
      </c>
      <c r="AL158" s="26">
        <f t="shared" si="224"/>
        <v>1.3454533915030766E-3</v>
      </c>
      <c r="AM158" s="16">
        <f t="shared" si="198"/>
        <v>0.3413561107130948</v>
      </c>
      <c r="AO158" s="14">
        <v>1980</v>
      </c>
      <c r="AP158" s="23">
        <f t="shared" si="259"/>
        <v>0.5625</v>
      </c>
      <c r="AQ158" s="24">
        <f t="shared" si="244"/>
        <v>7.9763176155210641E-2</v>
      </c>
      <c r="AR158" s="34">
        <f t="shared" si="245"/>
        <v>0.24510394936290364</v>
      </c>
      <c r="AS158" s="25">
        <f t="shared" si="246"/>
        <v>7.4198383635236412E-2</v>
      </c>
      <c r="AT158" s="26">
        <f t="shared" si="247"/>
        <v>3.467893225348567E-4</v>
      </c>
      <c r="AU158" s="16">
        <f t="shared" si="230"/>
        <v>0.17090556572766724</v>
      </c>
      <c r="AW158" s="14">
        <v>1980</v>
      </c>
      <c r="AX158" s="23">
        <f t="shared" si="260"/>
        <v>0.5625</v>
      </c>
      <c r="AY158" s="24">
        <f t="shared" si="248"/>
        <v>7.9763176155210641E-2</v>
      </c>
      <c r="AZ158" s="34">
        <f t="shared" si="249"/>
        <v>0.24510394936290364</v>
      </c>
      <c r="BA158" s="25">
        <f t="shared" si="250"/>
        <v>7.4198383635236412E-2</v>
      </c>
      <c r="BB158" s="26">
        <f t="shared" si="261"/>
        <v>3.467893225348567E-4</v>
      </c>
      <c r="BC158" s="16">
        <f t="shared" si="231"/>
        <v>0.17090556572766724</v>
      </c>
      <c r="BD158">
        <v>1</v>
      </c>
      <c r="BF158" s="14">
        <v>1980</v>
      </c>
      <c r="BG158" s="23">
        <f t="shared" si="251"/>
        <v>2.5625</v>
      </c>
      <c r="BH158" s="24">
        <f t="shared" si="252"/>
        <v>0.25035220452285628</v>
      </c>
      <c r="BI158" s="34">
        <f t="shared" si="262"/>
        <v>0.34826961570148213</v>
      </c>
      <c r="BJ158" s="25">
        <f t="shared" si="253"/>
        <v>0.23291479338689558</v>
      </c>
      <c r="BK158" s="26">
        <f t="shared" si="263"/>
        <v>1.4990472554086201E-3</v>
      </c>
      <c r="BL158" s="16">
        <f t="shared" si="232"/>
        <v>0.11535482231458655</v>
      </c>
      <c r="BN158" s="14">
        <v>1980</v>
      </c>
      <c r="BO158" s="23">
        <f t="shared" si="254"/>
        <v>2.5625</v>
      </c>
      <c r="BP158" s="24">
        <f t="shared" si="255"/>
        <v>0.25035220452285628</v>
      </c>
      <c r="BQ158" s="34">
        <f t="shared" si="256"/>
        <v>0.34826961570148213</v>
      </c>
      <c r="BR158" s="25">
        <f t="shared" si="257"/>
        <v>0.23291479338689558</v>
      </c>
      <c r="BS158" s="26">
        <f t="shared" si="258"/>
        <v>1.4990472554086201E-3</v>
      </c>
      <c r="BT158" s="16">
        <f t="shared" si="233"/>
        <v>0.11535482231458655</v>
      </c>
      <c r="BU158">
        <v>1</v>
      </c>
    </row>
    <row r="159" spans="1:73" x14ac:dyDescent="0.35">
      <c r="A159" s="6">
        <v>1981</v>
      </c>
      <c r="B159" s="23">
        <f t="shared" si="199"/>
        <v>1.2308859999999999</v>
      </c>
      <c r="C159" s="24">
        <f t="shared" si="234"/>
        <v>0.28092368141964719</v>
      </c>
      <c r="D159" s="34">
        <f t="shared" si="235"/>
        <v>0.60078489020072212</v>
      </c>
      <c r="E159" s="25">
        <f t="shared" si="236"/>
        <v>0.26149967723188028</v>
      </c>
      <c r="F159" s="26">
        <f t="shared" si="237"/>
        <v>3.719414615760701E-3</v>
      </c>
      <c r="G159" s="16">
        <f t="shared" si="238"/>
        <v>0.33928521296884184</v>
      </c>
      <c r="I159" s="6">
        <v>1981</v>
      </c>
      <c r="J159" s="23">
        <f t="shared" si="205"/>
        <v>1.2308859999999999</v>
      </c>
      <c r="K159" s="24">
        <f t="shared" si="239"/>
        <v>0.23416225701550389</v>
      </c>
      <c r="L159" s="34">
        <f t="shared" si="240"/>
        <v>0.57774988748079026</v>
      </c>
      <c r="M159" s="25">
        <f t="shared" si="241"/>
        <v>0.22606121150890818</v>
      </c>
      <c r="N159" s="26">
        <f t="shared" si="242"/>
        <v>2.9420800142237295E-3</v>
      </c>
      <c r="O159" s="16">
        <f t="shared" si="243"/>
        <v>0.35168867597188208</v>
      </c>
      <c r="Q159" s="6">
        <v>1981</v>
      </c>
      <c r="R159" s="23">
        <f t="shared" si="210"/>
        <v>1.2308859999999999</v>
      </c>
      <c r="S159" s="24">
        <f t="shared" si="211"/>
        <v>0.3361081506382762</v>
      </c>
      <c r="T159" s="34">
        <f t="shared" si="212"/>
        <v>0.61909958898066897</v>
      </c>
      <c r="U159" s="25">
        <f t="shared" si="213"/>
        <v>0.28967613689333693</v>
      </c>
      <c r="V159" s="26">
        <f t="shared" si="214"/>
        <v>4.784952867348204E-3</v>
      </c>
      <c r="W159" s="16">
        <f t="shared" si="194"/>
        <v>0.32942345208733204</v>
      </c>
      <c r="Y159" s="6">
        <v>1981</v>
      </c>
      <c r="Z159" s="23">
        <f t="shared" si="215"/>
        <v>1.2308859999999999</v>
      </c>
      <c r="AA159" s="24">
        <f t="shared" si="216"/>
        <v>0.33031683752236779</v>
      </c>
      <c r="AB159" s="34">
        <f t="shared" si="217"/>
        <v>0.61624912252584563</v>
      </c>
      <c r="AC159" s="25">
        <f t="shared" si="218"/>
        <v>0.28529080388591638</v>
      </c>
      <c r="AD159" s="26">
        <f t="shared" si="219"/>
        <v>9.354862759837608E-3</v>
      </c>
      <c r="AE159" s="16">
        <f t="shared" si="196"/>
        <v>0.33095831863992925</v>
      </c>
      <c r="AG159" s="6">
        <v>1981</v>
      </c>
      <c r="AH159" s="23">
        <f t="shared" si="220"/>
        <v>1.2308859999999999</v>
      </c>
      <c r="AI159" s="24">
        <f t="shared" si="221"/>
        <v>0.23532846233431687</v>
      </c>
      <c r="AJ159" s="34">
        <f t="shared" si="222"/>
        <v>0.57845048706385693</v>
      </c>
      <c r="AK159" s="25">
        <f t="shared" si="223"/>
        <v>0.22713905702131837</v>
      </c>
      <c r="AL159" s="26">
        <f t="shared" si="224"/>
        <v>1.4641404250247938E-3</v>
      </c>
      <c r="AM159" s="16">
        <f t="shared" si="198"/>
        <v>0.35131143004253856</v>
      </c>
      <c r="AO159" s="6">
        <v>1981</v>
      </c>
      <c r="AP159" s="23">
        <f t="shared" si="259"/>
        <v>0.61875000000000002</v>
      </c>
      <c r="AQ159" s="24">
        <f t="shared" si="244"/>
        <v>9.295274130283887E-2</v>
      </c>
      <c r="AR159" s="34">
        <f t="shared" si="245"/>
        <v>0.27276821103174143</v>
      </c>
      <c r="AS159" s="25">
        <f t="shared" si="246"/>
        <v>8.6470324664217585E-2</v>
      </c>
      <c r="AT159" s="26">
        <f t="shared" si="247"/>
        <v>4.407373897612521E-4</v>
      </c>
      <c r="AU159" s="16">
        <f t="shared" si="230"/>
        <v>0.18629788636752384</v>
      </c>
      <c r="AW159" s="6">
        <v>1981</v>
      </c>
      <c r="AX159" s="23">
        <f t="shared" si="260"/>
        <v>0.61875000000000002</v>
      </c>
      <c r="AY159" s="24">
        <f t="shared" si="248"/>
        <v>9.295274130283887E-2</v>
      </c>
      <c r="AZ159" s="34">
        <f t="shared" si="249"/>
        <v>0.27276821103174143</v>
      </c>
      <c r="BA159" s="25">
        <f t="shared" si="250"/>
        <v>8.6470324664217585E-2</v>
      </c>
      <c r="BB159" s="26">
        <f t="shared" si="261"/>
        <v>4.407373897612521E-4</v>
      </c>
      <c r="BC159" s="16">
        <f t="shared" si="231"/>
        <v>0.18629788636752384</v>
      </c>
      <c r="BD159">
        <v>1</v>
      </c>
      <c r="BF159" s="6">
        <v>1981</v>
      </c>
      <c r="BG159" s="23">
        <f t="shared" si="251"/>
        <v>2.6187499999999999</v>
      </c>
      <c r="BH159" s="24">
        <f t="shared" si="252"/>
        <v>0.26947771792824138</v>
      </c>
      <c r="BI159" s="34">
        <f t="shared" si="262"/>
        <v>0.379529987137743</v>
      </c>
      <c r="BJ159" s="25">
        <f t="shared" si="253"/>
        <v>0.25071921098114308</v>
      </c>
      <c r="BK159" s="26">
        <f t="shared" si="263"/>
        <v>1.7709096749317838E-3</v>
      </c>
      <c r="BL159" s="16">
        <f t="shared" si="232"/>
        <v>0.12881077615659992</v>
      </c>
      <c r="BN159" s="6">
        <v>1981</v>
      </c>
      <c r="BO159" s="23">
        <f t="shared" si="254"/>
        <v>2.6187499999999999</v>
      </c>
      <c r="BP159" s="24">
        <f t="shared" si="255"/>
        <v>0.26947771792824138</v>
      </c>
      <c r="BQ159" s="34">
        <f t="shared" si="256"/>
        <v>0.379529987137743</v>
      </c>
      <c r="BR159" s="25">
        <f t="shared" si="257"/>
        <v>0.25071921098114308</v>
      </c>
      <c r="BS159" s="26">
        <f t="shared" si="258"/>
        <v>1.7709096749317838E-3</v>
      </c>
      <c r="BT159" s="16">
        <f t="shared" si="233"/>
        <v>0.12881077615659992</v>
      </c>
      <c r="BU159">
        <v>1</v>
      </c>
    </row>
    <row r="160" spans="1:73" x14ac:dyDescent="0.35">
      <c r="A160" s="14">
        <v>1982</v>
      </c>
      <c r="B160" s="23">
        <f t="shared" si="199"/>
        <v>1.2705919999999999</v>
      </c>
      <c r="C160" s="24">
        <f t="shared" si="234"/>
        <v>0.29315994885873004</v>
      </c>
      <c r="D160" s="34">
        <f t="shared" si="235"/>
        <v>0.6220916224501194</v>
      </c>
      <c r="E160" s="25">
        <f t="shared" si="236"/>
        <v>0.27289911146172213</v>
      </c>
      <c r="F160" s="26">
        <f t="shared" si="237"/>
        <v>4.0130499403550181E-3</v>
      </c>
      <c r="G160" s="16">
        <f t="shared" si="238"/>
        <v>0.34919251098839726</v>
      </c>
      <c r="I160" s="14">
        <v>1982</v>
      </c>
      <c r="J160" s="23">
        <f t="shared" si="205"/>
        <v>1.2705919999999999</v>
      </c>
      <c r="K160" s="24">
        <f t="shared" si="239"/>
        <v>0.24593549882152818</v>
      </c>
      <c r="L160" s="34">
        <f t="shared" si="240"/>
        <v>0.5990371739561271</v>
      </c>
      <c r="M160" s="25">
        <f t="shared" si="241"/>
        <v>0.23743072916327251</v>
      </c>
      <c r="N160" s="26">
        <f t="shared" si="242"/>
        <v>3.1922202982900723E-3</v>
      </c>
      <c r="O160" s="16">
        <f t="shared" si="243"/>
        <v>0.36160644479285459</v>
      </c>
      <c r="Q160" s="14">
        <v>1982</v>
      </c>
      <c r="R160" s="23">
        <f t="shared" si="210"/>
        <v>1.2705919999999999</v>
      </c>
      <c r="S160" s="24">
        <f t="shared" si="211"/>
        <v>0.34874689016962018</v>
      </c>
      <c r="T160" s="34">
        <f t="shared" si="212"/>
        <v>0.64009214231574629</v>
      </c>
      <c r="U160" s="25">
        <f t="shared" si="213"/>
        <v>0.30059221894730204</v>
      </c>
      <c r="V160" s="26">
        <f t="shared" si="214"/>
        <v>5.1313893509620035E-3</v>
      </c>
      <c r="W160" s="16">
        <f t="shared" si="194"/>
        <v>0.33949992336844426</v>
      </c>
      <c r="Y160" s="14">
        <v>1982</v>
      </c>
      <c r="Z160" s="23">
        <f t="shared" si="215"/>
        <v>1.2705919999999999</v>
      </c>
      <c r="AA160" s="24">
        <f t="shared" si="216"/>
        <v>0.34286195277486231</v>
      </c>
      <c r="AB160" s="34">
        <f t="shared" si="217"/>
        <v>0.63721832411229318</v>
      </c>
      <c r="AC160" s="25">
        <f t="shared" si="218"/>
        <v>0.29617096017275879</v>
      </c>
      <c r="AD160" s="26">
        <f t="shared" si="219"/>
        <v>1.0031543812042007E-2</v>
      </c>
      <c r="AE160" s="16">
        <f t="shared" si="196"/>
        <v>0.34104736393953439</v>
      </c>
      <c r="AG160" s="14">
        <v>1982</v>
      </c>
      <c r="AH160" s="23">
        <f t="shared" si="220"/>
        <v>1.2705919999999999</v>
      </c>
      <c r="AI160" s="24">
        <f t="shared" si="221"/>
        <v>0.24713578922056181</v>
      </c>
      <c r="AJ160" s="34">
        <f t="shared" si="222"/>
        <v>0.59975643298326675</v>
      </c>
      <c r="AK160" s="25">
        <f t="shared" si="223"/>
        <v>0.23853728151271802</v>
      </c>
      <c r="AL160" s="26">
        <f t="shared" si="224"/>
        <v>1.5887564787616605E-3</v>
      </c>
      <c r="AM160" s="16">
        <f t="shared" si="198"/>
        <v>0.36121915147054873</v>
      </c>
      <c r="AO160" s="14">
        <v>1982</v>
      </c>
      <c r="AP160" s="23">
        <f t="shared" si="259"/>
        <v>0.67500000000000004</v>
      </c>
      <c r="AQ160" s="24">
        <f t="shared" si="244"/>
        <v>0.10673928668278193</v>
      </c>
      <c r="AR160" s="34">
        <f t="shared" si="245"/>
        <v>0.30079395235097584</v>
      </c>
      <c r="AS160" s="25">
        <f t="shared" si="246"/>
        <v>9.9298388232270482E-2</v>
      </c>
      <c r="AT160" s="26">
        <f t="shared" si="247"/>
        <v>5.4857649773967885E-4</v>
      </c>
      <c r="AU160" s="16">
        <f t="shared" si="230"/>
        <v>0.20149556411870534</v>
      </c>
      <c r="AW160" s="14">
        <v>1982</v>
      </c>
      <c r="AX160" s="23">
        <f t="shared" si="260"/>
        <v>0.67500000000000004</v>
      </c>
      <c r="AY160" s="24">
        <f t="shared" si="248"/>
        <v>0.10673928668278193</v>
      </c>
      <c r="AZ160" s="34">
        <f t="shared" si="249"/>
        <v>0.30079395235097584</v>
      </c>
      <c r="BA160" s="25">
        <f t="shared" si="250"/>
        <v>9.9298388232270482E-2</v>
      </c>
      <c r="BB160" s="26">
        <f t="shared" si="261"/>
        <v>5.4857649773967885E-4</v>
      </c>
      <c r="BC160" s="16">
        <f t="shared" si="231"/>
        <v>0.20149556411870534</v>
      </c>
      <c r="BD160">
        <v>1</v>
      </c>
      <c r="BF160" s="14">
        <v>1982</v>
      </c>
      <c r="BG160" s="23">
        <f t="shared" si="251"/>
        <v>2.6749999999999998</v>
      </c>
      <c r="BH160" s="24">
        <f t="shared" si="252"/>
        <v>0.28787131407285704</v>
      </c>
      <c r="BI160" s="34">
        <f t="shared" si="262"/>
        <v>0.41034878574725142</v>
      </c>
      <c r="BJ160" s="25">
        <f t="shared" si="253"/>
        <v>0.26784428576500224</v>
      </c>
      <c r="BK160" s="26">
        <f t="shared" si="263"/>
        <v>2.0611564620021429E-3</v>
      </c>
      <c r="BL160" s="16">
        <f t="shared" si="232"/>
        <v>0.14250449998224918</v>
      </c>
      <c r="BN160" s="14">
        <v>1982</v>
      </c>
      <c r="BO160" s="23">
        <f t="shared" si="254"/>
        <v>2.6749999999999998</v>
      </c>
      <c r="BP160" s="24">
        <f t="shared" si="255"/>
        <v>0.28787131407285704</v>
      </c>
      <c r="BQ160" s="34">
        <f t="shared" si="256"/>
        <v>0.41034878574725142</v>
      </c>
      <c r="BR160" s="25">
        <f t="shared" si="257"/>
        <v>0.26784428576500224</v>
      </c>
      <c r="BS160" s="26">
        <f t="shared" si="258"/>
        <v>2.0611564620021429E-3</v>
      </c>
      <c r="BT160" s="16">
        <f t="shared" si="233"/>
        <v>0.14250449998224918</v>
      </c>
      <c r="BU160">
        <v>1</v>
      </c>
    </row>
    <row r="161" spans="1:73" x14ac:dyDescent="0.35">
      <c r="A161" s="6">
        <v>1983</v>
      </c>
      <c r="B161" s="23">
        <f t="shared" si="199"/>
        <v>1.310298</v>
      </c>
      <c r="C161" s="24">
        <f t="shared" si="234"/>
        <v>0.30544750158961059</v>
      </c>
      <c r="D161" s="34">
        <f t="shared" si="235"/>
        <v>0.64342990848320569</v>
      </c>
      <c r="E161" s="25">
        <f t="shared" si="236"/>
        <v>0.28434708997416269</v>
      </c>
      <c r="F161" s="26">
        <f t="shared" si="237"/>
        <v>4.3188530072455671E-3</v>
      </c>
      <c r="G161" s="16">
        <f t="shared" si="238"/>
        <v>0.359082818509043</v>
      </c>
      <c r="I161" s="6">
        <v>1983</v>
      </c>
      <c r="J161" s="23">
        <f t="shared" si="205"/>
        <v>1.310298</v>
      </c>
      <c r="K161" s="24">
        <f t="shared" si="239"/>
        <v>0.25784417472548293</v>
      </c>
      <c r="L161" s="34">
        <f t="shared" si="240"/>
        <v>0.62040968160834531</v>
      </c>
      <c r="M161" s="25">
        <f t="shared" si="241"/>
        <v>0.24893135632053118</v>
      </c>
      <c r="N161" s="26">
        <f t="shared" si="242"/>
        <v>3.4543620160827708E-3</v>
      </c>
      <c r="O161" s="16">
        <f t="shared" si="243"/>
        <v>0.3714783252878141</v>
      </c>
      <c r="Q161" s="6">
        <v>1983</v>
      </c>
      <c r="R161" s="23">
        <f t="shared" si="210"/>
        <v>1.310298</v>
      </c>
      <c r="S161" s="24">
        <f t="shared" si="211"/>
        <v>0.36139670108229549</v>
      </c>
      <c r="T161" s="34">
        <f t="shared" si="212"/>
        <v>0.66109201233594073</v>
      </c>
      <c r="U161" s="25">
        <f t="shared" si="213"/>
        <v>0.31151955743990883</v>
      </c>
      <c r="V161" s="26">
        <f t="shared" si="214"/>
        <v>5.4902177224899649E-3</v>
      </c>
      <c r="W161" s="16">
        <f t="shared" si="194"/>
        <v>0.34957245489603189</v>
      </c>
      <c r="Y161" s="6">
        <v>1983</v>
      </c>
      <c r="Z161" s="23">
        <f t="shared" si="215"/>
        <v>1.310298</v>
      </c>
      <c r="AA161" s="24">
        <f t="shared" si="216"/>
        <v>0.35542640310986451</v>
      </c>
      <c r="AB161" s="34">
        <f t="shared" si="217"/>
        <v>0.65820052982531008</v>
      </c>
      <c r="AC161" s="25">
        <f t="shared" si="218"/>
        <v>0.30707112280816934</v>
      </c>
      <c r="AD161" s="26">
        <f t="shared" si="219"/>
        <v>1.073234497583469E-2</v>
      </c>
      <c r="AE161" s="16">
        <f t="shared" si="196"/>
        <v>0.35112940701714074</v>
      </c>
      <c r="AG161" s="6">
        <v>1983</v>
      </c>
      <c r="AH161" s="23">
        <f t="shared" si="220"/>
        <v>1.310298</v>
      </c>
      <c r="AI161" s="24">
        <f t="shared" si="221"/>
        <v>0.25907650392180831</v>
      </c>
      <c r="AJ161" s="34">
        <f t="shared" si="222"/>
        <v>0.621146181294846</v>
      </c>
      <c r="AK161" s="25">
        <f t="shared" si="223"/>
        <v>0.25006443276130169</v>
      </c>
      <c r="AL161" s="26">
        <f t="shared" si="224"/>
        <v>1.7193662057255247E-3</v>
      </c>
      <c r="AM161" s="16">
        <f t="shared" si="198"/>
        <v>0.37108174853354431</v>
      </c>
      <c r="AO161" s="6">
        <v>1983</v>
      </c>
      <c r="AP161" s="23">
        <f t="shared" si="259"/>
        <v>0.73125000000000007</v>
      </c>
      <c r="AQ161" s="24">
        <f t="shared" si="244"/>
        <v>0.1210628017415511</v>
      </c>
      <c r="AR161" s="34">
        <f t="shared" si="245"/>
        <v>0.32914492388341482</v>
      </c>
      <c r="AS161" s="25">
        <f t="shared" si="246"/>
        <v>0.1126268059744843</v>
      </c>
      <c r="AT161" s="26">
        <f t="shared" si="247"/>
        <v>6.7083730595803828E-4</v>
      </c>
      <c r="AU161" s="16">
        <f t="shared" si="230"/>
        <v>0.21651811790893052</v>
      </c>
      <c r="AW161" s="6">
        <v>1983</v>
      </c>
      <c r="AX161" s="23">
        <f t="shared" si="260"/>
        <v>0.73125000000000007</v>
      </c>
      <c r="AY161" s="24">
        <f t="shared" si="248"/>
        <v>0.1210628017415511</v>
      </c>
      <c r="AZ161" s="34">
        <f t="shared" si="249"/>
        <v>0.32914492388341482</v>
      </c>
      <c r="BA161" s="25">
        <f t="shared" si="250"/>
        <v>0.1126268059744843</v>
      </c>
      <c r="BB161" s="26">
        <f t="shared" si="261"/>
        <v>6.7083730595803828E-4</v>
      </c>
      <c r="BC161" s="16">
        <f t="shared" si="231"/>
        <v>0.21651811790893052</v>
      </c>
      <c r="BD161">
        <v>1</v>
      </c>
      <c r="BF161" s="6">
        <v>1983</v>
      </c>
      <c r="BG161" s="23">
        <f t="shared" si="251"/>
        <v>2.7312500000000002</v>
      </c>
      <c r="BH161" s="24">
        <f t="shared" si="252"/>
        <v>0.30559597833565361</v>
      </c>
      <c r="BI161" s="34">
        <f t="shared" si="262"/>
        <v>0.44076405152292375</v>
      </c>
      <c r="BJ161" s="25">
        <f t="shared" si="253"/>
        <v>0.28434854080449801</v>
      </c>
      <c r="BK161" s="26">
        <f t="shared" si="263"/>
        <v>2.3690903392652677E-3</v>
      </c>
      <c r="BL161" s="16">
        <f t="shared" si="232"/>
        <v>0.15641551071842574</v>
      </c>
      <c r="BN161" s="6">
        <v>1983</v>
      </c>
      <c r="BO161" s="23">
        <f t="shared" si="254"/>
        <v>2.7312500000000002</v>
      </c>
      <c r="BP161" s="24">
        <f t="shared" si="255"/>
        <v>0.30559597833565361</v>
      </c>
      <c r="BQ161" s="34">
        <f t="shared" si="256"/>
        <v>0.44076405152292375</v>
      </c>
      <c r="BR161" s="25">
        <f t="shared" si="257"/>
        <v>0.28434854080449801</v>
      </c>
      <c r="BS161" s="26">
        <f t="shared" si="258"/>
        <v>2.3690903392652677E-3</v>
      </c>
      <c r="BT161" s="16">
        <f t="shared" si="233"/>
        <v>0.15641551071842574</v>
      </c>
      <c r="BU161">
        <v>1</v>
      </c>
    </row>
    <row r="162" spans="1:73" x14ac:dyDescent="0.35">
      <c r="A162" s="14">
        <v>1984</v>
      </c>
      <c r="B162" s="23">
        <f t="shared" si="199"/>
        <v>1.350004</v>
      </c>
      <c r="C162" s="24">
        <f t="shared" si="234"/>
        <v>0.31778207552622334</v>
      </c>
      <c r="D162" s="34">
        <f t="shared" si="235"/>
        <v>0.66479717246743153</v>
      </c>
      <c r="E162" s="25">
        <f t="shared" si="236"/>
        <v>0.29583964994989487</v>
      </c>
      <c r="F162" s="26">
        <f t="shared" si="237"/>
        <v>4.6368591750184434E-3</v>
      </c>
      <c r="G162" s="16">
        <f t="shared" si="238"/>
        <v>0.36895752251753666</v>
      </c>
      <c r="I162" s="14">
        <v>1984</v>
      </c>
      <c r="J162" s="23">
        <f t="shared" si="205"/>
        <v>1.350004</v>
      </c>
      <c r="K162" s="24">
        <f t="shared" si="239"/>
        <v>0.26988146551182041</v>
      </c>
      <c r="L162" s="34">
        <f t="shared" si="240"/>
        <v>0.64186313597815525</v>
      </c>
      <c r="M162" s="25">
        <f t="shared" si="241"/>
        <v>0.26055651688946957</v>
      </c>
      <c r="N162" s="26">
        <f t="shared" si="242"/>
        <v>3.7286252108577949E-3</v>
      </c>
      <c r="O162" s="16">
        <f t="shared" si="243"/>
        <v>0.38130661908868568</v>
      </c>
      <c r="Q162" s="14">
        <v>1984</v>
      </c>
      <c r="R162" s="23">
        <f t="shared" si="210"/>
        <v>1.350004</v>
      </c>
      <c r="S162" s="24">
        <f t="shared" si="211"/>
        <v>0.37405709057087755</v>
      </c>
      <c r="T162" s="34">
        <f t="shared" si="212"/>
        <v>0.68209892344186707</v>
      </c>
      <c r="U162" s="25">
        <f t="shared" si="213"/>
        <v>0.32245772837210324</v>
      </c>
      <c r="V162" s="26">
        <f t="shared" si="214"/>
        <v>5.8614361555746723E-3</v>
      </c>
      <c r="W162" s="16">
        <f t="shared" si="194"/>
        <v>0.35964119506976383</v>
      </c>
      <c r="Y162" s="14">
        <v>1984</v>
      </c>
      <c r="Z162" s="23">
        <f t="shared" si="215"/>
        <v>1.350004</v>
      </c>
      <c r="AA162" s="24">
        <f t="shared" si="216"/>
        <v>0.36800969082248802</v>
      </c>
      <c r="AB162" s="34">
        <f t="shared" si="217"/>
        <v>0.67919546056257185</v>
      </c>
      <c r="AC162" s="25">
        <f t="shared" si="218"/>
        <v>0.31799086240395658</v>
      </c>
      <c r="AD162" s="26">
        <f t="shared" si="219"/>
        <v>1.1457255532625001E-2</v>
      </c>
      <c r="AE162" s="16">
        <f t="shared" si="196"/>
        <v>0.36120459815861528</v>
      </c>
      <c r="AG162" s="14">
        <v>1984</v>
      </c>
      <c r="AH162" s="23">
        <f t="shared" si="220"/>
        <v>1.350004</v>
      </c>
      <c r="AI162" s="24">
        <f t="shared" si="221"/>
        <v>0.2711436746278641</v>
      </c>
      <c r="AJ162" s="34">
        <f t="shared" si="222"/>
        <v>0.64261538549150798</v>
      </c>
      <c r="AK162" s="25">
        <f t="shared" si="223"/>
        <v>0.26171382383308928</v>
      </c>
      <c r="AL162" s="26">
        <f t="shared" si="224"/>
        <v>1.8560307099976239E-3</v>
      </c>
      <c r="AM162" s="16">
        <f t="shared" si="198"/>
        <v>0.38090156165841871</v>
      </c>
      <c r="AO162" s="14">
        <v>1984</v>
      </c>
      <c r="AP162" s="23">
        <f t="shared" si="259"/>
        <v>0.78749999999999998</v>
      </c>
      <c r="AQ162" s="24">
        <f t="shared" si="244"/>
        <v>0.13586943877672306</v>
      </c>
      <c r="AR162" s="34">
        <f t="shared" si="245"/>
        <v>0.35778859883795011</v>
      </c>
      <c r="AS162" s="25">
        <f t="shared" si="246"/>
        <v>0.1264055366737695</v>
      </c>
      <c r="AT162" s="26">
        <f t="shared" si="247"/>
        <v>8.0799530745011869E-4</v>
      </c>
      <c r="AU162" s="16">
        <f t="shared" si="230"/>
        <v>0.23138306216418061</v>
      </c>
      <c r="AW162" s="14">
        <v>1984</v>
      </c>
      <c r="AX162" s="23">
        <f t="shared" si="260"/>
        <v>0.78749999999999998</v>
      </c>
      <c r="AY162" s="24">
        <f t="shared" si="248"/>
        <v>0.13586943877672306</v>
      </c>
      <c r="AZ162" s="34">
        <f t="shared" si="249"/>
        <v>0.35778859883795011</v>
      </c>
      <c r="BA162" s="25">
        <f t="shared" si="250"/>
        <v>0.1264055366737695</v>
      </c>
      <c r="BB162" s="26">
        <f t="shared" si="261"/>
        <v>8.0799530745011869E-4</v>
      </c>
      <c r="BC162" s="16">
        <f t="shared" si="231"/>
        <v>0.23138306216418061</v>
      </c>
      <c r="BD162">
        <v>1</v>
      </c>
      <c r="BF162" s="14">
        <v>1984</v>
      </c>
      <c r="BG162" s="23">
        <f t="shared" si="251"/>
        <v>2.7875000000000001</v>
      </c>
      <c r="BH162" s="24">
        <f t="shared" si="252"/>
        <v>0.32270933691666909</v>
      </c>
      <c r="BI162" s="34">
        <f t="shared" si="262"/>
        <v>0.47081058777656304</v>
      </c>
      <c r="BJ162" s="25">
        <f t="shared" si="253"/>
        <v>0.30028551965625083</v>
      </c>
      <c r="BK162" s="26">
        <f t="shared" si="263"/>
        <v>2.6940731981119092E-3</v>
      </c>
      <c r="BL162" s="16">
        <f t="shared" si="232"/>
        <v>0.17052506812031221</v>
      </c>
      <c r="BN162" s="14">
        <v>1984</v>
      </c>
      <c r="BO162" s="23">
        <f t="shared" si="254"/>
        <v>2.7875000000000001</v>
      </c>
      <c r="BP162" s="24">
        <f t="shared" si="255"/>
        <v>0.32270933691666909</v>
      </c>
      <c r="BQ162" s="34">
        <f t="shared" si="256"/>
        <v>0.47081058777656304</v>
      </c>
      <c r="BR162" s="25">
        <f t="shared" si="257"/>
        <v>0.30028551965625083</v>
      </c>
      <c r="BS162" s="26">
        <f t="shared" si="258"/>
        <v>2.6940731981119092E-3</v>
      </c>
      <c r="BT162" s="16">
        <f t="shared" si="233"/>
        <v>0.17052506812031221</v>
      </c>
      <c r="BU162">
        <v>1</v>
      </c>
    </row>
    <row r="163" spans="1:73" x14ac:dyDescent="0.35">
      <c r="A163" s="6">
        <v>1985</v>
      </c>
      <c r="B163" s="23">
        <f t="shared" si="199"/>
        <v>1.38971</v>
      </c>
      <c r="C163" s="24">
        <f t="shared" si="234"/>
        <v>0.33015983218271694</v>
      </c>
      <c r="D163" s="34">
        <f t="shared" si="235"/>
        <v>0.68619109564691572</v>
      </c>
      <c r="E163" s="25">
        <f t="shared" si="236"/>
        <v>0.30737322407217804</v>
      </c>
      <c r="F163" s="26">
        <f t="shared" si="237"/>
        <v>4.96709987227263E-3</v>
      </c>
      <c r="G163" s="16">
        <f t="shared" si="238"/>
        <v>0.37881787157473767</v>
      </c>
      <c r="I163" s="6">
        <v>1985</v>
      </c>
      <c r="J163" s="23">
        <f t="shared" si="205"/>
        <v>1.38971</v>
      </c>
      <c r="K163" s="24">
        <f t="shared" si="239"/>
        <v>0.28204092021261362</v>
      </c>
      <c r="L163" s="34">
        <f t="shared" si="240"/>
        <v>0.66339349342690879</v>
      </c>
      <c r="M163" s="25">
        <f t="shared" si="241"/>
        <v>0.27229998988755216</v>
      </c>
      <c r="N163" s="26">
        <f t="shared" si="242"/>
        <v>4.0151231615948961E-3</v>
      </c>
      <c r="O163" s="16">
        <f t="shared" si="243"/>
        <v>0.39109350353935662</v>
      </c>
      <c r="Q163" s="6">
        <v>1985</v>
      </c>
      <c r="R163" s="23">
        <f t="shared" si="210"/>
        <v>1.38971</v>
      </c>
      <c r="S163" s="24">
        <f t="shared" si="211"/>
        <v>0.38672766016953519</v>
      </c>
      <c r="T163" s="34">
        <f t="shared" si="212"/>
        <v>0.7031126527249274</v>
      </c>
      <c r="U163" s="25">
        <f t="shared" si="213"/>
        <v>0.33340638880758067</v>
      </c>
      <c r="V163" s="26">
        <f t="shared" si="214"/>
        <v>6.245042424365712E-3</v>
      </c>
      <c r="W163" s="16">
        <f t="shared" si="194"/>
        <v>0.36970626391734673</v>
      </c>
      <c r="Y163" s="6">
        <v>1985</v>
      </c>
      <c r="Z163" s="23">
        <f t="shared" si="215"/>
        <v>1.38971</v>
      </c>
      <c r="AA163" s="24">
        <f t="shared" si="216"/>
        <v>0.38061141161369338</v>
      </c>
      <c r="AB163" s="34">
        <f t="shared" si="217"/>
        <v>0.70020288934552344</v>
      </c>
      <c r="AC163" s="25">
        <f t="shared" si="218"/>
        <v>0.32892982976234381</v>
      </c>
      <c r="AD163" s="26">
        <f t="shared" si="219"/>
        <v>1.2206263965253256E-2</v>
      </c>
      <c r="AE163" s="16">
        <f t="shared" si="196"/>
        <v>0.37127305958317963</v>
      </c>
      <c r="AG163" s="6">
        <v>1985</v>
      </c>
      <c r="AH163" s="23">
        <f t="shared" si="220"/>
        <v>1.38971</v>
      </c>
      <c r="AI163" s="24">
        <f t="shared" si="221"/>
        <v>0.28333074255315194</v>
      </c>
      <c r="AJ163" s="34">
        <f t="shared" si="222"/>
        <v>0.66415993296511699</v>
      </c>
      <c r="AK163" s="25">
        <f t="shared" si="223"/>
        <v>0.27347912763864152</v>
      </c>
      <c r="AL163" s="26">
        <f t="shared" si="224"/>
        <v>1.9988077377441514E-3</v>
      </c>
      <c r="AM163" s="16">
        <f t="shared" si="198"/>
        <v>0.39068080532647548</v>
      </c>
      <c r="AO163" s="6">
        <v>1985</v>
      </c>
      <c r="AP163" s="23">
        <f t="shared" si="259"/>
        <v>0.84375</v>
      </c>
      <c r="AQ163" s="24">
        <f t="shared" si="244"/>
        <v>0.15111087999072487</v>
      </c>
      <c r="AR163" s="34">
        <f t="shared" si="245"/>
        <v>0.38669579074088212</v>
      </c>
      <c r="AS163" s="25">
        <f t="shared" si="246"/>
        <v>0.14058967806289563</v>
      </c>
      <c r="AT163" s="26">
        <f t="shared" si="247"/>
        <v>9.6047649480996268E-4</v>
      </c>
      <c r="AU163" s="16">
        <f t="shared" si="230"/>
        <v>0.24610611267798649</v>
      </c>
      <c r="AW163" s="6">
        <v>1985</v>
      </c>
      <c r="AX163" s="23">
        <f t="shared" si="260"/>
        <v>0.84375</v>
      </c>
      <c r="AY163" s="24">
        <f t="shared" si="248"/>
        <v>0.15111087999072487</v>
      </c>
      <c r="AZ163" s="34">
        <f t="shared" si="249"/>
        <v>0.38669579074088212</v>
      </c>
      <c r="BA163" s="25">
        <f t="shared" si="250"/>
        <v>0.14058967806289563</v>
      </c>
      <c r="BB163" s="26">
        <f t="shared" si="261"/>
        <v>9.6047649480996268E-4</v>
      </c>
      <c r="BC163" s="16">
        <f t="shared" si="231"/>
        <v>0.24610611267798649</v>
      </c>
      <c r="BD163">
        <v>1</v>
      </c>
      <c r="BF163" s="6">
        <v>1985</v>
      </c>
      <c r="BG163" s="23">
        <f t="shared" si="251"/>
        <v>2.84375</v>
      </c>
      <c r="BH163" s="24">
        <f t="shared" si="252"/>
        <v>0.33926411281751878</v>
      </c>
      <c r="BI163" s="34">
        <f t="shared" si="262"/>
        <v>0.50052023652870425</v>
      </c>
      <c r="BJ163" s="25">
        <f t="shared" si="253"/>
        <v>0.31570421004416033</v>
      </c>
      <c r="BK163" s="26">
        <f t="shared" si="263"/>
        <v>3.0355210643924668E-3</v>
      </c>
      <c r="BL163" s="16">
        <f t="shared" si="232"/>
        <v>0.18481602648454393</v>
      </c>
      <c r="BN163" s="6">
        <v>1985</v>
      </c>
      <c r="BO163" s="23">
        <f t="shared" si="254"/>
        <v>2.84375</v>
      </c>
      <c r="BP163" s="24">
        <f t="shared" si="255"/>
        <v>0.33926411281751878</v>
      </c>
      <c r="BQ163" s="34">
        <f t="shared" si="256"/>
        <v>0.50052023652870425</v>
      </c>
      <c r="BR163" s="25">
        <f t="shared" si="257"/>
        <v>0.31570421004416033</v>
      </c>
      <c r="BS163" s="26">
        <f t="shared" si="258"/>
        <v>3.0355210643924668E-3</v>
      </c>
      <c r="BT163" s="16">
        <f t="shared" si="233"/>
        <v>0.18481602648454393</v>
      </c>
      <c r="BU163">
        <v>1</v>
      </c>
    </row>
    <row r="164" spans="1:73" x14ac:dyDescent="0.35">
      <c r="A164" s="14">
        <v>1986</v>
      </c>
      <c r="B164" s="23">
        <f t="shared" si="199"/>
        <v>1.429416</v>
      </c>
      <c r="C164" s="24">
        <f t="shared" si="234"/>
        <v>0.34257731616691345</v>
      </c>
      <c r="D164" s="34">
        <f t="shared" si="235"/>
        <v>0.70760959066708762</v>
      </c>
      <c r="E164" s="25">
        <f t="shared" si="236"/>
        <v>0.31894460102628858</v>
      </c>
      <c r="F164" s="26">
        <f t="shared" si="237"/>
        <v>5.3096029902527002E-3</v>
      </c>
      <c r="G164" s="16">
        <f t="shared" si="238"/>
        <v>0.38866498964079904</v>
      </c>
      <c r="I164" s="14">
        <v>1986</v>
      </c>
      <c r="J164" s="23">
        <f t="shared" si="205"/>
        <v>1.429416</v>
      </c>
      <c r="K164" s="24">
        <f t="shared" si="239"/>
        <v>0.29431643621196169</v>
      </c>
      <c r="L164" s="34">
        <f t="shared" si="240"/>
        <v>0.68499692866587925</v>
      </c>
      <c r="M164" s="25">
        <f t="shared" si="241"/>
        <v>0.28415589025519883</v>
      </c>
      <c r="N164" s="26">
        <f t="shared" si="242"/>
        <v>4.3139627485585088E-3</v>
      </c>
      <c r="O164" s="16">
        <f t="shared" si="243"/>
        <v>0.40084103841068042</v>
      </c>
      <c r="Q164" s="14">
        <v>1986</v>
      </c>
      <c r="R164" s="23">
        <f t="shared" si="210"/>
        <v>1.429416</v>
      </c>
      <c r="S164" s="24">
        <f t="shared" si="211"/>
        <v>0.39940808759358815</v>
      </c>
      <c r="T164" s="34">
        <f t="shared" si="212"/>
        <v>0.72413301982543299</v>
      </c>
      <c r="U164" s="25">
        <f t="shared" si="213"/>
        <v>0.34436526126989697</v>
      </c>
      <c r="V164" s="26">
        <f t="shared" si="214"/>
        <v>6.64103398065126E-3</v>
      </c>
      <c r="W164" s="16">
        <f t="shared" si="194"/>
        <v>0.37976775855553602</v>
      </c>
      <c r="Y164" s="14">
        <v>1986</v>
      </c>
      <c r="Z164" s="23">
        <f t="shared" si="215"/>
        <v>1.429416</v>
      </c>
      <c r="AA164" s="24">
        <f t="shared" si="216"/>
        <v>0.39323123668933008</v>
      </c>
      <c r="AB164" s="34">
        <f t="shared" si="217"/>
        <v>0.72122263133017361</v>
      </c>
      <c r="AC164" s="25">
        <f t="shared" si="218"/>
        <v>0.33988774050795934</v>
      </c>
      <c r="AD164" s="26">
        <f t="shared" si="219"/>
        <v>1.2979358112809354E-2</v>
      </c>
      <c r="AE164" s="16">
        <f t="shared" si="196"/>
        <v>0.38133489082221428</v>
      </c>
      <c r="AG164" s="14">
        <v>1986</v>
      </c>
      <c r="AH164" s="23">
        <f t="shared" si="220"/>
        <v>1.429416</v>
      </c>
      <c r="AI164" s="24">
        <f t="shared" si="221"/>
        <v>0.29563150186057457</v>
      </c>
      <c r="AJ164" s="34">
        <f t="shared" si="222"/>
        <v>0.68577593241807899</v>
      </c>
      <c r="AK164" s="25">
        <f t="shared" si="223"/>
        <v>0.28535435756627553</v>
      </c>
      <c r="AL164" s="26">
        <f t="shared" si="224"/>
        <v>2.1477518579513842E-3</v>
      </c>
      <c r="AM164" s="16">
        <f t="shared" si="198"/>
        <v>0.40042157485180346</v>
      </c>
      <c r="AO164" s="14">
        <v>1986</v>
      </c>
      <c r="AP164" s="23">
        <f t="shared" si="259"/>
        <v>0.9</v>
      </c>
      <c r="AQ164" s="24">
        <f t="shared" si="244"/>
        <v>0.16674376955040951</v>
      </c>
      <c r="AR164" s="34">
        <f t="shared" si="245"/>
        <v>0.41584031037373642</v>
      </c>
      <c r="AS164" s="25">
        <f t="shared" si="246"/>
        <v>0.15513893903651754</v>
      </c>
      <c r="AT164" s="26">
        <f t="shared" si="247"/>
        <v>1.1286624442866579E-3</v>
      </c>
      <c r="AU164" s="16">
        <f t="shared" si="230"/>
        <v>0.26070137133721888</v>
      </c>
      <c r="AW164" s="14">
        <v>1986</v>
      </c>
      <c r="AX164" s="23">
        <f t="shared" si="260"/>
        <v>0.9</v>
      </c>
      <c r="AY164" s="24">
        <f t="shared" si="248"/>
        <v>0.16674376955040951</v>
      </c>
      <c r="AZ164" s="34">
        <f t="shared" si="249"/>
        <v>0.41584031037373642</v>
      </c>
      <c r="BA164" s="25">
        <f t="shared" si="250"/>
        <v>0.15513893903651754</v>
      </c>
      <c r="BB164" s="26">
        <f t="shared" si="261"/>
        <v>1.1286624442866579E-3</v>
      </c>
      <c r="BC164" s="16">
        <f t="shared" si="231"/>
        <v>0.26070137133721888</v>
      </c>
      <c r="BD164">
        <v>1</v>
      </c>
      <c r="BF164" s="14">
        <v>1986</v>
      </c>
      <c r="BG164" s="23">
        <f t="shared" si="251"/>
        <v>2.9</v>
      </c>
      <c r="BH164" s="24">
        <f t="shared" si="252"/>
        <v>0.35530854302523357</v>
      </c>
      <c r="BI164" s="34">
        <f t="shared" si="262"/>
        <v>0.52992213046718351</v>
      </c>
      <c r="BJ164" s="25">
        <f t="shared" si="253"/>
        <v>0.33064943148797465</v>
      </c>
      <c r="BK164" s="26">
        <f t="shared" si="263"/>
        <v>3.3928994924686826E-3</v>
      </c>
      <c r="BL164" s="16">
        <f t="shared" si="232"/>
        <v>0.19927269897920885</v>
      </c>
      <c r="BN164" s="14">
        <v>1986</v>
      </c>
      <c r="BO164" s="23">
        <f t="shared" si="254"/>
        <v>2.9</v>
      </c>
      <c r="BP164" s="24">
        <f t="shared" si="255"/>
        <v>0.35530854302523357</v>
      </c>
      <c r="BQ164" s="34">
        <f t="shared" si="256"/>
        <v>0.52992213046718351</v>
      </c>
      <c r="BR164" s="25">
        <f t="shared" si="257"/>
        <v>0.33064943148797465</v>
      </c>
      <c r="BS164" s="26">
        <f t="shared" si="258"/>
        <v>3.3928994924686826E-3</v>
      </c>
      <c r="BT164" s="16">
        <f t="shared" si="233"/>
        <v>0.19927269897920885</v>
      </c>
      <c r="BU164">
        <v>1</v>
      </c>
    </row>
    <row r="165" spans="1:73" x14ac:dyDescent="0.35">
      <c r="A165" s="6">
        <v>1987</v>
      </c>
      <c r="B165" s="23">
        <f t="shared" si="199"/>
        <v>1.469122</v>
      </c>
      <c r="C165" s="24">
        <f t="shared" si="234"/>
        <v>0.35503141691908879</v>
      </c>
      <c r="D165" s="34">
        <f t="shared" si="235"/>
        <v>0.72905077846364563</v>
      </c>
      <c r="E165" s="25">
        <f t="shared" si="236"/>
        <v>0.33055088994407028</v>
      </c>
      <c r="F165" s="26">
        <f t="shared" si="237"/>
        <v>5.6643932362674615E-3</v>
      </c>
      <c r="G165" s="16">
        <f t="shared" si="238"/>
        <v>0.39849988851957535</v>
      </c>
      <c r="I165" s="6">
        <v>1987</v>
      </c>
      <c r="J165" s="23">
        <f t="shared" si="205"/>
        <v>1.469122</v>
      </c>
      <c r="K165" s="24">
        <f t="shared" si="239"/>
        <v>0.30670224042531313</v>
      </c>
      <c r="L165" s="34">
        <f t="shared" si="240"/>
        <v>0.70666982295930736</v>
      </c>
      <c r="M165" s="25">
        <f t="shared" si="241"/>
        <v>0.29611865070662674</v>
      </c>
      <c r="N165" s="26">
        <f t="shared" si="242"/>
        <v>4.6252447991081093E-3</v>
      </c>
      <c r="O165" s="16">
        <f t="shared" si="243"/>
        <v>0.41055117225268062</v>
      </c>
      <c r="Q165" s="6">
        <v>1987</v>
      </c>
      <c r="R165" s="23">
        <f t="shared" si="210"/>
        <v>1.469122</v>
      </c>
      <c r="S165" s="24">
        <f t="shared" si="211"/>
        <v>0.41209811207622377</v>
      </c>
      <c r="T165" s="34">
        <f t="shared" si="212"/>
        <v>0.74515987874284839</v>
      </c>
      <c r="U165" s="25">
        <f t="shared" si="213"/>
        <v>0.35533412114284368</v>
      </c>
      <c r="V165" s="26">
        <f t="shared" si="214"/>
        <v>7.0494080161432032E-3</v>
      </c>
      <c r="W165" s="16">
        <f t="shared" si="194"/>
        <v>0.38982575760000471</v>
      </c>
      <c r="Y165" s="6">
        <v>1987</v>
      </c>
      <c r="Z165" s="23">
        <f t="shared" si="215"/>
        <v>1.469122</v>
      </c>
      <c r="AA165" s="24">
        <f t="shared" si="216"/>
        <v>0.40586889829007927</v>
      </c>
      <c r="AB165" s="34">
        <f t="shared" si="217"/>
        <v>0.74225453573241995</v>
      </c>
      <c r="AC165" s="25">
        <f t="shared" si="218"/>
        <v>0.35086436266526144</v>
      </c>
      <c r="AD165" s="26">
        <f t="shared" si="219"/>
        <v>1.3776525295777728E-2</v>
      </c>
      <c r="AE165" s="16">
        <f t="shared" si="196"/>
        <v>0.39139017306715851</v>
      </c>
      <c r="AG165" s="6">
        <v>1987</v>
      </c>
      <c r="AH165" s="23">
        <f t="shared" si="220"/>
        <v>1.469122</v>
      </c>
      <c r="AI165" s="24">
        <f t="shared" si="221"/>
        <v>0.3080400806658754</v>
      </c>
      <c r="AJ165" s="34">
        <f t="shared" si="222"/>
        <v>0.70745970195243868</v>
      </c>
      <c r="AK165" s="25">
        <f t="shared" si="223"/>
        <v>0.29733384915759808</v>
      </c>
      <c r="AL165" s="26">
        <f t="shared" si="224"/>
        <v>2.3029146334336646E-3</v>
      </c>
      <c r="AM165" s="16">
        <f t="shared" si="198"/>
        <v>0.4101258527948406</v>
      </c>
      <c r="AO165" s="6">
        <v>1987</v>
      </c>
      <c r="AP165" s="23">
        <f t="shared" si="259"/>
        <v>0.95625000000000004</v>
      </c>
      <c r="AQ165" s="24">
        <f t="shared" si="244"/>
        <v>0.18272920397609987</v>
      </c>
      <c r="AR165" s="34">
        <f t="shared" si="245"/>
        <v>0.44519865794476743</v>
      </c>
      <c r="AS165" s="25">
        <f t="shared" si="246"/>
        <v>0.17001716606887296</v>
      </c>
      <c r="AT165" s="26">
        <f t="shared" si="247"/>
        <v>1.3128948777247293E-3</v>
      </c>
      <c r="AU165" s="16">
        <f t="shared" si="230"/>
        <v>0.27518149187589447</v>
      </c>
      <c r="AW165" s="6">
        <v>1987</v>
      </c>
      <c r="AX165" s="23">
        <f t="shared" si="260"/>
        <v>0.95625000000000004</v>
      </c>
      <c r="AY165" s="24">
        <f t="shared" si="248"/>
        <v>0.18272920397609987</v>
      </c>
      <c r="AZ165" s="34">
        <f t="shared" si="249"/>
        <v>0.44519865794476743</v>
      </c>
      <c r="BA165" s="25">
        <f t="shared" si="250"/>
        <v>0.17001716606887296</v>
      </c>
      <c r="BB165" s="26">
        <f t="shared" si="261"/>
        <v>1.3128948777247293E-3</v>
      </c>
      <c r="BC165" s="16">
        <f t="shared" si="231"/>
        <v>0.27518149187589447</v>
      </c>
      <c r="BD165">
        <v>1</v>
      </c>
      <c r="BF165" s="6">
        <v>1987</v>
      </c>
      <c r="BG165" s="23">
        <f t="shared" si="251"/>
        <v>2.9562499999999998</v>
      </c>
      <c r="BH165" s="24">
        <f t="shared" si="252"/>
        <v>0.37088676020042144</v>
      </c>
      <c r="BI165" s="34">
        <f t="shared" si="262"/>
        <v>0.55904292346806206</v>
      </c>
      <c r="BJ165" s="25">
        <f t="shared" si="253"/>
        <v>0.34516218995086478</v>
      </c>
      <c r="BK165" s="26">
        <f t="shared" si="263"/>
        <v>3.7657193511579099E-3</v>
      </c>
      <c r="BL165" s="16">
        <f t="shared" si="232"/>
        <v>0.21388073351719727</v>
      </c>
      <c r="BN165" s="6">
        <v>1987</v>
      </c>
      <c r="BO165" s="23">
        <f t="shared" si="254"/>
        <v>2.9562499999999998</v>
      </c>
      <c r="BP165" s="24">
        <f t="shared" si="255"/>
        <v>0.37088676020042144</v>
      </c>
      <c r="BQ165" s="34">
        <f t="shared" si="256"/>
        <v>0.55904292346806206</v>
      </c>
      <c r="BR165" s="25">
        <f t="shared" si="257"/>
        <v>0.34516218995086478</v>
      </c>
      <c r="BS165" s="26">
        <f t="shared" si="258"/>
        <v>3.7657193511579099E-3</v>
      </c>
      <c r="BT165" s="16">
        <f t="shared" si="233"/>
        <v>0.21388073351719727</v>
      </c>
      <c r="BU165">
        <v>1</v>
      </c>
    </row>
    <row r="166" spans="1:73" x14ac:dyDescent="0.35">
      <c r="A166" s="14">
        <v>1988</v>
      </c>
      <c r="B166" s="23">
        <f t="shared" si="199"/>
        <v>1.5088279999999998</v>
      </c>
      <c r="C166" s="24">
        <f t="shared" si="234"/>
        <v>0.36751933427207506</v>
      </c>
      <c r="D166" s="34">
        <f t="shared" si="235"/>
        <v>0.7505129674597194</v>
      </c>
      <c r="E166" s="25">
        <f t="shared" si="236"/>
        <v>0.34218948839956853</v>
      </c>
      <c r="F166" s="26">
        <f t="shared" si="237"/>
        <v>6.0314924518110342E-3</v>
      </c>
      <c r="G166" s="16">
        <f t="shared" si="238"/>
        <v>0.40832347906015087</v>
      </c>
      <c r="I166" s="14">
        <v>1988</v>
      </c>
      <c r="J166" s="23">
        <f t="shared" si="205"/>
        <v>1.5088279999999998</v>
      </c>
      <c r="K166" s="24">
        <f t="shared" si="239"/>
        <v>0.31919287149563175</v>
      </c>
      <c r="L166" s="34">
        <f t="shared" si="240"/>
        <v>0.72840875296481467</v>
      </c>
      <c r="M166" s="25">
        <f t="shared" si="241"/>
        <v>0.30818300456125342</v>
      </c>
      <c r="N166" s="26">
        <f t="shared" si="242"/>
        <v>4.9490644148251191E-3</v>
      </c>
      <c r="O166" s="16">
        <f t="shared" si="243"/>
        <v>0.42022574840356125</v>
      </c>
      <c r="Q166" s="14">
        <v>1988</v>
      </c>
      <c r="R166" s="23">
        <f t="shared" si="210"/>
        <v>1.5088279999999998</v>
      </c>
      <c r="S166" s="24">
        <f t="shared" si="211"/>
        <v>0.4247975225276216</v>
      </c>
      <c r="T166" s="34">
        <f t="shared" si="212"/>
        <v>0.76619311122240941</v>
      </c>
      <c r="U166" s="25">
        <f t="shared" si="213"/>
        <v>0.36631278649601462</v>
      </c>
      <c r="V166" s="26">
        <f t="shared" si="214"/>
        <v>7.470161512773469E-3</v>
      </c>
      <c r="W166" s="16">
        <f t="shared" si="194"/>
        <v>0.39988032472639479</v>
      </c>
      <c r="Y166" s="14">
        <v>1988</v>
      </c>
      <c r="Z166" s="23">
        <f t="shared" si="215"/>
        <v>1.5088279999999998</v>
      </c>
      <c r="AA166" s="24">
        <f t="shared" si="216"/>
        <v>0.41852417799473018</v>
      </c>
      <c r="AB166" s="34">
        <f t="shared" si="217"/>
        <v>0.76329847930096983</v>
      </c>
      <c r="AC166" s="25">
        <f t="shared" si="218"/>
        <v>0.36185950661687682</v>
      </c>
      <c r="AD166" s="26">
        <f t="shared" si="219"/>
        <v>1.4597752417195893E-2</v>
      </c>
      <c r="AE166" s="16">
        <f t="shared" si="196"/>
        <v>0.40143897268409301</v>
      </c>
      <c r="AG166" s="14">
        <v>1988</v>
      </c>
      <c r="AH166" s="23">
        <f t="shared" si="220"/>
        <v>1.5088279999999998</v>
      </c>
      <c r="AI166" s="24">
        <f t="shared" si="221"/>
        <v>0.32055092306434185</v>
      </c>
      <c r="AJ166" s="34">
        <f t="shared" si="222"/>
        <v>0.7292077578000189</v>
      </c>
      <c r="AK166" s="25">
        <f t="shared" si="223"/>
        <v>0.30941224276926005</v>
      </c>
      <c r="AL166" s="26">
        <f t="shared" si="224"/>
        <v>2.4643447826377483E-3</v>
      </c>
      <c r="AM166" s="16">
        <f t="shared" si="198"/>
        <v>0.41979551503075885</v>
      </c>
      <c r="AO166" s="14">
        <v>1988</v>
      </c>
      <c r="AP166" s="23">
        <f t="shared" si="259"/>
        <v>1.0125</v>
      </c>
      <c r="AQ166" s="24">
        <f t="shared" si="244"/>
        <v>0.19903227486946098</v>
      </c>
      <c r="AR166" s="34">
        <f t="shared" si="245"/>
        <v>0.47474974687552562</v>
      </c>
      <c r="AS166" s="25">
        <f t="shared" si="246"/>
        <v>0.18519191827003945</v>
      </c>
      <c r="AT166" s="26">
        <f t="shared" si="247"/>
        <v>1.5134797559772154E-3</v>
      </c>
      <c r="AU166" s="16">
        <f t="shared" si="230"/>
        <v>0.28955782860548618</v>
      </c>
      <c r="AW166" s="14">
        <v>1988</v>
      </c>
      <c r="AX166" s="23">
        <f t="shared" si="260"/>
        <v>1.0125</v>
      </c>
      <c r="AY166" s="24">
        <f t="shared" si="248"/>
        <v>0.19903227486946098</v>
      </c>
      <c r="AZ166" s="34">
        <f t="shared" si="249"/>
        <v>0.47474974687552562</v>
      </c>
      <c r="BA166" s="25">
        <f t="shared" si="250"/>
        <v>0.18519191827003945</v>
      </c>
      <c r="BB166" s="26">
        <f t="shared" si="261"/>
        <v>1.5134797559772154E-3</v>
      </c>
      <c r="BC166" s="16">
        <f t="shared" si="231"/>
        <v>0.28955782860548618</v>
      </c>
      <c r="BD166">
        <v>1</v>
      </c>
      <c r="BF166" s="14">
        <v>1988</v>
      </c>
      <c r="BG166" s="23">
        <f t="shared" si="251"/>
        <v>3.0125000000000002</v>
      </c>
      <c r="BH166" s="24">
        <f t="shared" si="252"/>
        <v>0.38603914188986777</v>
      </c>
      <c r="BI166" s="34">
        <f t="shared" si="262"/>
        <v>0.58790700150290276</v>
      </c>
      <c r="BJ166" s="25">
        <f t="shared" si="253"/>
        <v>0.35928000231215806</v>
      </c>
      <c r="BK166" s="26">
        <f t="shared" si="263"/>
        <v>4.1535329682261665E-3</v>
      </c>
      <c r="BL166" s="16">
        <f t="shared" si="232"/>
        <v>0.2286269991907447</v>
      </c>
      <c r="BN166" s="14">
        <v>1988</v>
      </c>
      <c r="BO166" s="23">
        <f t="shared" si="254"/>
        <v>3.0125000000000002</v>
      </c>
      <c r="BP166" s="24">
        <f t="shared" si="255"/>
        <v>0.38603914188986777</v>
      </c>
      <c r="BQ166" s="34">
        <f t="shared" si="256"/>
        <v>0.58790700150290276</v>
      </c>
      <c r="BR166" s="25">
        <f t="shared" si="257"/>
        <v>0.35928000231215806</v>
      </c>
      <c r="BS166" s="26">
        <f t="shared" si="258"/>
        <v>4.1535329682261665E-3</v>
      </c>
      <c r="BT166" s="16">
        <f t="shared" si="233"/>
        <v>0.2286269991907447</v>
      </c>
      <c r="BU166">
        <v>1</v>
      </c>
    </row>
    <row r="167" spans="1:73" x14ac:dyDescent="0.35">
      <c r="A167" s="6">
        <v>1989</v>
      </c>
      <c r="B167" s="23">
        <f t="shared" si="199"/>
        <v>1.5485339999999999</v>
      </c>
      <c r="C167" s="24">
        <f t="shared" si="234"/>
        <v>0.38003854745103205</v>
      </c>
      <c r="D167" s="34">
        <f t="shared" si="235"/>
        <v>0.77199463484070618</v>
      </c>
      <c r="E167" s="25">
        <f t="shared" si="236"/>
        <v>0.35385805360108658</v>
      </c>
      <c r="F167" s="26">
        <f t="shared" si="237"/>
        <v>6.4109198989116935E-3</v>
      </c>
      <c r="G167" s="16">
        <f t="shared" si="238"/>
        <v>0.41813658123961961</v>
      </c>
      <c r="I167" s="6">
        <v>1989</v>
      </c>
      <c r="J167" s="23">
        <f t="shared" si="205"/>
        <v>1.5485339999999999</v>
      </c>
      <c r="K167" s="24">
        <f t="shared" si="239"/>
        <v>0.33178316295146643</v>
      </c>
      <c r="L167" s="34">
        <f t="shared" si="240"/>
        <v>0.75021048017674463</v>
      </c>
      <c r="M167" s="25">
        <f t="shared" si="241"/>
        <v>0.32034396950268401</v>
      </c>
      <c r="N167" s="26">
        <f t="shared" si="242"/>
        <v>5.285511280965779E-3</v>
      </c>
      <c r="O167" s="16">
        <f t="shared" si="243"/>
        <v>0.42986651067406062</v>
      </c>
      <c r="Q167" s="6">
        <v>1989</v>
      </c>
      <c r="R167" s="23">
        <f t="shared" si="210"/>
        <v>1.5485339999999999</v>
      </c>
      <c r="S167" s="24">
        <f t="shared" si="211"/>
        <v>0.43750614797322462</v>
      </c>
      <c r="T167" s="34">
        <f t="shared" si="212"/>
        <v>0.78723262141469497</v>
      </c>
      <c r="U167" s="25">
        <f t="shared" si="213"/>
        <v>0.37730110986876153</v>
      </c>
      <c r="V167" s="26">
        <f t="shared" si="214"/>
        <v>7.9032912833091745E-3</v>
      </c>
      <c r="W167" s="16">
        <f t="shared" si="194"/>
        <v>0.40993151154593344</v>
      </c>
      <c r="Y167" s="6">
        <v>1989</v>
      </c>
      <c r="Z167" s="23">
        <f t="shared" si="215"/>
        <v>1.5485339999999999</v>
      </c>
      <c r="AA167" s="24">
        <f t="shared" si="216"/>
        <v>0.43119689726525268</v>
      </c>
      <c r="AB167" s="34">
        <f t="shared" si="217"/>
        <v>0.78435436104124101</v>
      </c>
      <c r="AC167" s="25">
        <f t="shared" si="218"/>
        <v>0.3728730169865247</v>
      </c>
      <c r="AD167" s="26">
        <f t="shared" si="219"/>
        <v>1.5443026044423835E-2</v>
      </c>
      <c r="AE167" s="16">
        <f t="shared" si="196"/>
        <v>0.41148134405471631</v>
      </c>
      <c r="AG167" s="6">
        <v>1989</v>
      </c>
      <c r="AH167" s="23">
        <f t="shared" si="220"/>
        <v>1.5485339999999999</v>
      </c>
      <c r="AI167" s="24">
        <f t="shared" si="221"/>
        <v>0.33315877212482997</v>
      </c>
      <c r="AJ167" s="34">
        <f t="shared" si="222"/>
        <v>0.75101680365910461</v>
      </c>
      <c r="AK167" s="25">
        <f t="shared" si="223"/>
        <v>0.32158446716785327</v>
      </c>
      <c r="AL167" s="26">
        <f t="shared" si="224"/>
        <v>2.6320883327388602E-3</v>
      </c>
      <c r="AM167" s="16">
        <f t="shared" si="198"/>
        <v>0.42943233649125134</v>
      </c>
      <c r="AO167" s="6">
        <v>1989</v>
      </c>
      <c r="AP167" s="23">
        <f t="shared" si="259"/>
        <v>1.0687500000000001</v>
      </c>
      <c r="AQ167" s="24">
        <f t="shared" si="244"/>
        <v>0.2156216586048193</v>
      </c>
      <c r="AR167" s="34">
        <f t="shared" si="245"/>
        <v>0.50447465595551022</v>
      </c>
      <c r="AS167" s="25">
        <f t="shared" si="246"/>
        <v>0.20063408608540034</v>
      </c>
      <c r="AT167" s="26">
        <f t="shared" si="247"/>
        <v>1.7306909519108234E-3</v>
      </c>
      <c r="AU167" s="16">
        <f t="shared" si="230"/>
        <v>0.30384056987010988</v>
      </c>
      <c r="AW167" s="6">
        <v>1989</v>
      </c>
      <c r="AX167" s="23">
        <f t="shared" si="260"/>
        <v>1.0687500000000001</v>
      </c>
      <c r="AY167" s="24">
        <f t="shared" si="248"/>
        <v>0.2156216586048193</v>
      </c>
      <c r="AZ167" s="34">
        <f t="shared" si="249"/>
        <v>0.50447465595551022</v>
      </c>
      <c r="BA167" s="25">
        <f t="shared" si="250"/>
        <v>0.20063408608540034</v>
      </c>
      <c r="BB167" s="26">
        <f t="shared" si="261"/>
        <v>1.7306909519108234E-3</v>
      </c>
      <c r="BC167" s="16">
        <f t="shared" si="231"/>
        <v>0.30384056987010988</v>
      </c>
      <c r="BD167">
        <v>1</v>
      </c>
      <c r="BF167" s="6">
        <v>1989</v>
      </c>
      <c r="BG167" s="23">
        <f t="shared" si="251"/>
        <v>3.0687500000000001</v>
      </c>
      <c r="BH167" s="24">
        <f t="shared" si="252"/>
        <v>0.40080263002672423</v>
      </c>
      <c r="BI167" s="34">
        <f t="shared" si="262"/>
        <v>0.61653667560120917</v>
      </c>
      <c r="BJ167" s="25">
        <f t="shared" si="253"/>
        <v>0.37303719323262935</v>
      </c>
      <c r="BK167" s="26">
        <f t="shared" si="263"/>
        <v>4.5559306029231937E-3</v>
      </c>
      <c r="BL167" s="16">
        <f t="shared" si="232"/>
        <v>0.24349948236857982</v>
      </c>
      <c r="BN167" s="6">
        <v>1989</v>
      </c>
      <c r="BO167" s="23">
        <f t="shared" si="254"/>
        <v>3.0687500000000001</v>
      </c>
      <c r="BP167" s="24">
        <f t="shared" si="255"/>
        <v>0.40080263002672423</v>
      </c>
      <c r="BQ167" s="34">
        <f t="shared" si="256"/>
        <v>0.61653667560120917</v>
      </c>
      <c r="BR167" s="25">
        <f t="shared" si="257"/>
        <v>0.37303719323262935</v>
      </c>
      <c r="BS167" s="26">
        <f t="shared" si="258"/>
        <v>4.5559306029231937E-3</v>
      </c>
      <c r="BT167" s="16">
        <f t="shared" si="233"/>
        <v>0.24349948236857982</v>
      </c>
      <c r="BU167">
        <v>1</v>
      </c>
    </row>
    <row r="168" spans="1:73" x14ac:dyDescent="0.35">
      <c r="A168" s="14">
        <v>1990</v>
      </c>
      <c r="B168" s="23">
        <f t="shared" si="199"/>
        <v>1.5882399999999999</v>
      </c>
      <c r="C168" s="24">
        <f t="shared" si="234"/>
        <v>0.39258678716935247</v>
      </c>
      <c r="D168" s="34">
        <f t="shared" si="235"/>
        <v>0.79349440969927398</v>
      </c>
      <c r="E168" s="25">
        <f t="shared" si="236"/>
        <v>0.36555447646042161</v>
      </c>
      <c r="F168" s="26">
        <f t="shared" si="237"/>
        <v>6.8026925178817062E-3</v>
      </c>
      <c r="G168" s="16">
        <f t="shared" si="238"/>
        <v>0.42793993323885238</v>
      </c>
      <c r="I168" s="14">
        <v>1990</v>
      </c>
      <c r="J168" s="23">
        <f t="shared" si="205"/>
        <v>1.5882399999999999</v>
      </c>
      <c r="K168" s="24">
        <f t="shared" si="239"/>
        <v>0.34446822727495646</v>
      </c>
      <c r="L168" s="34">
        <f t="shared" si="240"/>
        <v>0.77207194093985843</v>
      </c>
      <c r="M168" s="25">
        <f t="shared" si="241"/>
        <v>0.33259683221516678</v>
      </c>
      <c r="N168" s="26">
        <f t="shared" si="242"/>
        <v>5.6346699591948868E-3</v>
      </c>
      <c r="O168" s="16">
        <f t="shared" si="243"/>
        <v>0.43947510872469164</v>
      </c>
      <c r="Q168" s="14">
        <v>1990</v>
      </c>
      <c r="R168" s="23">
        <f t="shared" si="210"/>
        <v>1.5882399999999999</v>
      </c>
      <c r="S168" s="24">
        <f t="shared" si="211"/>
        <v>0.45022384983246472</v>
      </c>
      <c r="T168" s="34">
        <f t="shared" si="212"/>
        <v>0.80827833156312878</v>
      </c>
      <c r="U168" s="25">
        <f t="shared" si="213"/>
        <v>0.3882989716355828</v>
      </c>
      <c r="V168" s="26">
        <f t="shared" si="214"/>
        <v>8.3487940041500515E-3</v>
      </c>
      <c r="W168" s="16">
        <f t="shared" si="194"/>
        <v>0.41997935992754598</v>
      </c>
      <c r="Y168" s="14">
        <v>1990</v>
      </c>
      <c r="Z168" s="23">
        <f t="shared" si="215"/>
        <v>1.5882399999999999</v>
      </c>
      <c r="AA168" s="24">
        <f t="shared" si="216"/>
        <v>0.44388690980400203</v>
      </c>
      <c r="AB168" s="34">
        <f t="shared" si="217"/>
        <v>0.80542209795047959</v>
      </c>
      <c r="AC168" s="25">
        <f t="shared" si="218"/>
        <v>0.38390476607766111</v>
      </c>
      <c r="AD168" s="26">
        <f t="shared" si="219"/>
        <v>1.631233247524037E-2</v>
      </c>
      <c r="AE168" s="16">
        <f t="shared" si="196"/>
        <v>0.42151733187281848</v>
      </c>
      <c r="AG168" s="14">
        <v>1990</v>
      </c>
      <c r="AH168" s="23">
        <f t="shared" si="220"/>
        <v>1.5882399999999999</v>
      </c>
      <c r="AI168" s="24">
        <f t="shared" si="221"/>
        <v>0.34585865379904851</v>
      </c>
      <c r="AJ168" s="34">
        <f t="shared" si="222"/>
        <v>0.77288372060502286</v>
      </c>
      <c r="AK168" s="25">
        <f t="shared" si="223"/>
        <v>0.33384572400772766</v>
      </c>
      <c r="AL168" s="26">
        <f t="shared" si="224"/>
        <v>2.8061887644971334E-3</v>
      </c>
      <c r="AM168" s="16">
        <f t="shared" si="198"/>
        <v>0.4390379965972952</v>
      </c>
      <c r="AO168" s="14">
        <v>1990</v>
      </c>
      <c r="AP168" s="23">
        <f t="shared" si="259"/>
        <v>1.125</v>
      </c>
      <c r="AQ168" s="24">
        <f t="shared" si="244"/>
        <v>0.23246924816061915</v>
      </c>
      <c r="AR168" s="34">
        <f t="shared" si="245"/>
        <v>0.53435640695140618</v>
      </c>
      <c r="AS168" s="25">
        <f t="shared" si="246"/>
        <v>0.21631754915600956</v>
      </c>
      <c r="AT168" s="26">
        <f t="shared" si="247"/>
        <v>1.9647735461805274E-3</v>
      </c>
      <c r="AU168" s="16">
        <f t="shared" si="230"/>
        <v>0.31803885779539665</v>
      </c>
      <c r="AW168" s="14">
        <v>1990</v>
      </c>
      <c r="AX168" s="23">
        <f t="shared" si="260"/>
        <v>1.125</v>
      </c>
      <c r="AY168" s="24">
        <f t="shared" si="248"/>
        <v>0.23246924816061915</v>
      </c>
      <c r="AZ168" s="34">
        <f t="shared" si="249"/>
        <v>0.53435640695140618</v>
      </c>
      <c r="BA168" s="25">
        <f t="shared" si="250"/>
        <v>0.21631754915600956</v>
      </c>
      <c r="BB168" s="26">
        <f t="shared" si="261"/>
        <v>1.9647735461805274E-3</v>
      </c>
      <c r="BC168" s="16">
        <f t="shared" si="231"/>
        <v>0.31803885779539665</v>
      </c>
      <c r="BD168">
        <v>1</v>
      </c>
      <c r="BF168" s="14">
        <v>1990</v>
      </c>
      <c r="BG168" s="23">
        <f t="shared" si="251"/>
        <v>3.125</v>
      </c>
      <c r="BH168" s="24">
        <f t="shared" si="252"/>
        <v>0.41521102324633929</v>
      </c>
      <c r="BI168" s="34">
        <f t="shared" si="262"/>
        <v>0.6449523583948451</v>
      </c>
      <c r="BJ168" s="25">
        <f t="shared" si="253"/>
        <v>0.38646516676130016</v>
      </c>
      <c r="BK168" s="26">
        <f t="shared" si="263"/>
        <v>4.9725372186483988E-3</v>
      </c>
      <c r="BL168" s="16">
        <f t="shared" si="232"/>
        <v>0.25848719163354494</v>
      </c>
      <c r="BN168" s="14">
        <v>1990</v>
      </c>
      <c r="BO168" s="23">
        <f t="shared" si="254"/>
        <v>3.125</v>
      </c>
      <c r="BP168" s="24">
        <f t="shared" si="255"/>
        <v>0.41521102324633929</v>
      </c>
      <c r="BQ168" s="34">
        <f t="shared" si="256"/>
        <v>0.6449523583948451</v>
      </c>
      <c r="BR168" s="25">
        <f t="shared" si="257"/>
        <v>0.38646516676130016</v>
      </c>
      <c r="BS168" s="26">
        <f t="shared" si="258"/>
        <v>4.9725372186483988E-3</v>
      </c>
      <c r="BT168" s="16">
        <f t="shared" si="233"/>
        <v>0.25848719163354494</v>
      </c>
      <c r="BU168">
        <v>1</v>
      </c>
    </row>
    <row r="169" spans="1:73" x14ac:dyDescent="0.35">
      <c r="A169" s="6">
        <v>1991</v>
      </c>
      <c r="B169" s="23">
        <f t="shared" si="199"/>
        <v>1.6279459999999999</v>
      </c>
      <c r="C169" s="24">
        <f t="shared" si="234"/>
        <v>0.40516201051147588</v>
      </c>
      <c r="D169" s="34">
        <f t="shared" si="235"/>
        <v>0.81501105786375072</v>
      </c>
      <c r="E169" s="25">
        <f t="shared" si="236"/>
        <v>0.37727685825192431</v>
      </c>
      <c r="F169" s="26">
        <f t="shared" si="237"/>
        <v>7.2068251593244825E-3</v>
      </c>
      <c r="G169" s="16">
        <f t="shared" si="238"/>
        <v>0.43773419961182641</v>
      </c>
      <c r="I169" s="6">
        <v>1991</v>
      </c>
      <c r="J169" s="23">
        <f t="shared" si="205"/>
        <v>1.6279459999999999</v>
      </c>
      <c r="K169" s="24">
        <f t="shared" si="239"/>
        <v>0.35724344083060877</v>
      </c>
      <c r="L169" s="34">
        <f t="shared" si="240"/>
        <v>0.79399023700257088</v>
      </c>
      <c r="M169" s="25">
        <f t="shared" si="241"/>
        <v>0.34493713385010927</v>
      </c>
      <c r="N169" s="26">
        <f t="shared" si="242"/>
        <v>5.9966201645036956E-3</v>
      </c>
      <c r="O169" s="16">
        <f t="shared" si="243"/>
        <v>0.44905310315246161</v>
      </c>
      <c r="Q169" s="6">
        <v>1991</v>
      </c>
      <c r="R169" s="23">
        <f t="shared" si="210"/>
        <v>1.6279459999999999</v>
      </c>
      <c r="S169" s="24">
        <f t="shared" si="211"/>
        <v>0.462950515683688</v>
      </c>
      <c r="T169" s="34">
        <f t="shared" si="212"/>
        <v>0.82933017852155921</v>
      </c>
      <c r="U169" s="25">
        <f t="shared" si="213"/>
        <v>0.39930627464855267</v>
      </c>
      <c r="V169" s="26">
        <f t="shared" si="214"/>
        <v>8.8066662418128955E-3</v>
      </c>
      <c r="W169" s="16">
        <f t="shared" si="194"/>
        <v>0.43002390387300654</v>
      </c>
      <c r="Y169" s="6">
        <v>1991</v>
      </c>
      <c r="Z169" s="23">
        <f t="shared" si="215"/>
        <v>1.6279459999999999</v>
      </c>
      <c r="AA169" s="24">
        <f t="shared" si="216"/>
        <v>0.45659409537574336</v>
      </c>
      <c r="AB169" s="34">
        <f t="shared" si="217"/>
        <v>0.82650162157028739</v>
      </c>
      <c r="AC169" s="25">
        <f t="shared" si="218"/>
        <v>0.39495464856967305</v>
      </c>
      <c r="AD169" s="26">
        <f t="shared" si="219"/>
        <v>1.7205657791270375E-2</v>
      </c>
      <c r="AE169" s="16">
        <f t="shared" si="196"/>
        <v>0.43154697300061434</v>
      </c>
      <c r="AG169" s="6">
        <v>1991</v>
      </c>
      <c r="AH169" s="23">
        <f t="shared" si="220"/>
        <v>1.6279459999999999</v>
      </c>
      <c r="AI169" s="24">
        <f t="shared" si="221"/>
        <v>0.35864586169684354</v>
      </c>
      <c r="AJ169" s="34">
        <f t="shared" si="222"/>
        <v>0.79480555754373738</v>
      </c>
      <c r="AK169" s="25">
        <f t="shared" si="223"/>
        <v>0.34619147314421139</v>
      </c>
      <c r="AL169" s="26">
        <f t="shared" si="224"/>
        <v>2.9866871493178888E-3</v>
      </c>
      <c r="AM169" s="16">
        <f t="shared" si="198"/>
        <v>0.44861408439952599</v>
      </c>
      <c r="AO169" s="6">
        <v>1991</v>
      </c>
      <c r="AP169" s="23">
        <f t="shared" si="259"/>
        <v>1.1812500000000001</v>
      </c>
      <c r="AQ169" s="24">
        <f t="shared" si="244"/>
        <v>0.24954982276307661</v>
      </c>
      <c r="AR169" s="34">
        <f t="shared" si="245"/>
        <v>0.56437976505663101</v>
      </c>
      <c r="AS169" s="25">
        <f t="shared" si="246"/>
        <v>0.23221886931789387</v>
      </c>
      <c r="AT169" s="26">
        <f t="shared" si="247"/>
        <v>2.2159467845165089E-3</v>
      </c>
      <c r="AU169" s="16">
        <f t="shared" si="230"/>
        <v>0.33216089573873714</v>
      </c>
      <c r="AW169" s="6">
        <v>1991</v>
      </c>
      <c r="AX169" s="23">
        <f t="shared" si="260"/>
        <v>1.1812500000000001</v>
      </c>
      <c r="AY169" s="24">
        <f t="shared" si="248"/>
        <v>0.24954982276307661</v>
      </c>
      <c r="AZ169" s="34">
        <f t="shared" si="249"/>
        <v>0.56437976505663101</v>
      </c>
      <c r="BA169" s="25">
        <f t="shared" si="250"/>
        <v>0.23221886931789387</v>
      </c>
      <c r="BB169" s="26">
        <f t="shared" si="261"/>
        <v>2.2159467845165089E-3</v>
      </c>
      <c r="BC169" s="16">
        <f t="shared" si="231"/>
        <v>0.33216089573873714</v>
      </c>
      <c r="BD169">
        <v>1</v>
      </c>
      <c r="BF169" s="6">
        <v>1991</v>
      </c>
      <c r="BG169" s="23">
        <f t="shared" si="251"/>
        <v>3.1812500000000004</v>
      </c>
      <c r="BH169" s="24">
        <f t="shared" si="252"/>
        <v>0.42929524433068322</v>
      </c>
      <c r="BI169" s="34">
        <f t="shared" si="262"/>
        <v>0.67317272564134667</v>
      </c>
      <c r="BJ169" s="25">
        <f t="shared" si="253"/>
        <v>0.39959265483284079</v>
      </c>
      <c r="BK169" s="26">
        <f t="shared" si="263"/>
        <v>5.4030095302113326E-3</v>
      </c>
      <c r="BL169" s="16">
        <f t="shared" si="232"/>
        <v>0.27358007080850588</v>
      </c>
      <c r="BN169" s="6">
        <v>1991</v>
      </c>
      <c r="BO169" s="23">
        <f t="shared" si="254"/>
        <v>3.1812500000000004</v>
      </c>
      <c r="BP169" s="24">
        <f t="shared" si="255"/>
        <v>0.42929524433068322</v>
      </c>
      <c r="BQ169" s="34">
        <f t="shared" si="256"/>
        <v>0.67317272564134667</v>
      </c>
      <c r="BR169" s="25">
        <f t="shared" si="257"/>
        <v>0.39959265483284079</v>
      </c>
      <c r="BS169" s="26">
        <f t="shared" si="258"/>
        <v>5.4030095302113326E-3</v>
      </c>
      <c r="BT169" s="16">
        <f t="shared" si="233"/>
        <v>0.27358007080850588</v>
      </c>
      <c r="BU169">
        <v>1</v>
      </c>
    </row>
    <row r="170" spans="1:73" x14ac:dyDescent="0.35">
      <c r="A170" s="14">
        <v>1992</v>
      </c>
      <c r="B170" s="23">
        <f t="shared" si="199"/>
        <v>1.6676519999999999</v>
      </c>
      <c r="C170" s="24">
        <f t="shared" si="234"/>
        <v>0.41776237832427016</v>
      </c>
      <c r="D170" s="34">
        <f t="shared" si="235"/>
        <v>0.8365434682417705</v>
      </c>
      <c r="E170" s="25">
        <f t="shared" si="236"/>
        <v>0.38902348960272393</v>
      </c>
      <c r="F170" s="26">
        <f t="shared" si="237"/>
        <v>7.6233307929700796E-3</v>
      </c>
      <c r="G170" s="16">
        <f t="shared" si="238"/>
        <v>0.44751997863904658</v>
      </c>
      <c r="I170" s="14">
        <v>1992</v>
      </c>
      <c r="J170" s="23">
        <f t="shared" si="205"/>
        <v>1.6676519999999999</v>
      </c>
      <c r="K170" s="24">
        <f t="shared" si="239"/>
        <v>0.37010442960834322</v>
      </c>
      <c r="L170" s="34">
        <f t="shared" si="240"/>
        <v>0.81596262658057572</v>
      </c>
      <c r="M170" s="25">
        <f t="shared" si="241"/>
        <v>0.35736065627780883</v>
      </c>
      <c r="N170" s="26">
        <f t="shared" si="242"/>
        <v>6.371437027166472E-3</v>
      </c>
      <c r="O170" s="16">
        <f t="shared" si="243"/>
        <v>0.45860197030276689</v>
      </c>
      <c r="Q170" s="14">
        <v>1992</v>
      </c>
      <c r="R170" s="23">
        <f t="shared" si="210"/>
        <v>1.6676519999999999</v>
      </c>
      <c r="S170" s="24">
        <f t="shared" si="211"/>
        <v>0.47568605422921684</v>
      </c>
      <c r="T170" s="34">
        <f t="shared" si="212"/>
        <v>0.85038811094213707</v>
      </c>
      <c r="U170" s="25">
        <f t="shared" si="213"/>
        <v>0.41032293991098023</v>
      </c>
      <c r="V170" s="26">
        <f t="shared" si="214"/>
        <v>9.2769044743181948E-3</v>
      </c>
      <c r="W170" s="16">
        <f t="shared" si="194"/>
        <v>0.44006517103115683</v>
      </c>
      <c r="Y170" s="14">
        <v>1992</v>
      </c>
      <c r="Z170" s="23">
        <f t="shared" si="215"/>
        <v>1.6676519999999999</v>
      </c>
      <c r="AA170" s="24">
        <f t="shared" si="216"/>
        <v>0.46931835481374706</v>
      </c>
      <c r="AB170" s="34">
        <f t="shared" si="217"/>
        <v>0.84759287519989024</v>
      </c>
      <c r="AC170" s="25">
        <f t="shared" si="218"/>
        <v>0.40602257723060042</v>
      </c>
      <c r="AD170" s="26">
        <f t="shared" si="219"/>
        <v>1.8122987901171051E-2</v>
      </c>
      <c r="AE170" s="16">
        <f t="shared" si="196"/>
        <v>0.44157029796928982</v>
      </c>
      <c r="AG170" s="14">
        <v>1992</v>
      </c>
      <c r="AH170" s="23">
        <f t="shared" si="220"/>
        <v>1.6676519999999999</v>
      </c>
      <c r="AI170" s="24">
        <f t="shared" si="221"/>
        <v>0.37151594268087573</v>
      </c>
      <c r="AJ170" s="34">
        <f t="shared" si="222"/>
        <v>0.81677952217922623</v>
      </c>
      <c r="AK170" s="25">
        <f t="shared" si="223"/>
        <v>0.35861741873727121</v>
      </c>
      <c r="AL170" s="26">
        <f t="shared" si="224"/>
        <v>3.1736222789353458E-3</v>
      </c>
      <c r="AM170" s="16">
        <f t="shared" si="198"/>
        <v>0.45816210344195502</v>
      </c>
      <c r="AO170" s="14">
        <v>1992</v>
      </c>
      <c r="AP170" s="23">
        <f t="shared" si="259"/>
        <v>1.2375</v>
      </c>
      <c r="AQ170" s="24">
        <f t="shared" si="244"/>
        <v>0.2668407514585856</v>
      </c>
      <c r="AR170" s="34">
        <f t="shared" si="245"/>
        <v>0.59453105983541055</v>
      </c>
      <c r="AS170" s="25">
        <f t="shared" si="246"/>
        <v>0.24831701513140078</v>
      </c>
      <c r="AT170" s="26">
        <f t="shared" si="247"/>
        <v>2.4844067312873035E-3</v>
      </c>
      <c r="AU170" s="16">
        <f t="shared" si="230"/>
        <v>0.34621404470400974</v>
      </c>
      <c r="AW170" s="14">
        <v>1992</v>
      </c>
      <c r="AX170" s="23">
        <f t="shared" si="260"/>
        <v>1.2375</v>
      </c>
      <c r="AY170" s="24">
        <f t="shared" si="248"/>
        <v>0.2668407514585856</v>
      </c>
      <c r="AZ170" s="34">
        <f t="shared" si="249"/>
        <v>0.59453105983541055</v>
      </c>
      <c r="BA170" s="25">
        <f t="shared" si="250"/>
        <v>0.24831701513140078</v>
      </c>
      <c r="BB170" s="26">
        <f t="shared" si="261"/>
        <v>2.4844067312873035E-3</v>
      </c>
      <c r="BC170" s="16">
        <f t="shared" si="231"/>
        <v>0.34621404470400974</v>
      </c>
      <c r="BD170">
        <v>1</v>
      </c>
      <c r="BF170" s="14">
        <v>1992</v>
      </c>
      <c r="BG170" s="23">
        <f t="shared" si="251"/>
        <v>3.2374999999999998</v>
      </c>
      <c r="BH170" s="24">
        <f t="shared" si="252"/>
        <v>0.44308358489752753</v>
      </c>
      <c r="BI170" s="34">
        <f t="shared" si="262"/>
        <v>0.70121486400417998</v>
      </c>
      <c r="BJ170" s="25">
        <f t="shared" si="253"/>
        <v>0.41244594462181539</v>
      </c>
      <c r="BK170" s="26">
        <f t="shared" si="263"/>
        <v>5.8470333023231029E-3</v>
      </c>
      <c r="BL170" s="16">
        <f t="shared" si="232"/>
        <v>0.2887689193823646</v>
      </c>
      <c r="BN170" s="14">
        <v>1992</v>
      </c>
      <c r="BO170" s="23">
        <f t="shared" si="254"/>
        <v>3.2374999999999998</v>
      </c>
      <c r="BP170" s="24">
        <f t="shared" si="255"/>
        <v>0.44308358489752753</v>
      </c>
      <c r="BQ170" s="34">
        <f t="shared" si="256"/>
        <v>0.70121486400417998</v>
      </c>
      <c r="BR170" s="25">
        <f t="shared" si="257"/>
        <v>0.41244594462181539</v>
      </c>
      <c r="BS170" s="26">
        <f t="shared" si="258"/>
        <v>5.8470333023231029E-3</v>
      </c>
      <c r="BT170" s="16">
        <f t="shared" si="233"/>
        <v>0.2887689193823646</v>
      </c>
      <c r="BU170">
        <v>1</v>
      </c>
    </row>
    <row r="171" spans="1:73" x14ac:dyDescent="0.35">
      <c r="A171" s="6">
        <v>1993</v>
      </c>
      <c r="B171" s="23">
        <f t="shared" si="199"/>
        <v>1.7073579999999999</v>
      </c>
      <c r="C171" s="24">
        <f t="shared" si="234"/>
        <v>0.43038623486643846</v>
      </c>
      <c r="D171" s="34">
        <f t="shared" si="235"/>
        <v>0.85809064052784212</v>
      </c>
      <c r="E171" s="25">
        <f t="shared" si="236"/>
        <v>0.40079283158129569</v>
      </c>
      <c r="F171" s="26">
        <f t="shared" si="237"/>
        <v>8.0522206956533081E-3</v>
      </c>
      <c r="G171" s="16">
        <f t="shared" si="238"/>
        <v>0.45729780894654642</v>
      </c>
      <c r="I171" s="6">
        <v>1993</v>
      </c>
      <c r="J171" s="23">
        <f t="shared" si="205"/>
        <v>1.7073579999999999</v>
      </c>
      <c r="K171" s="24">
        <f t="shared" si="239"/>
        <v>0.38304705573681097</v>
      </c>
      <c r="L171" s="34">
        <f t="shared" si="240"/>
        <v>0.83798651590328266</v>
      </c>
      <c r="M171" s="25">
        <f t="shared" si="241"/>
        <v>0.3698634090819734</v>
      </c>
      <c r="N171" s="26">
        <f t="shared" si="242"/>
        <v>6.7591913405440473E-3</v>
      </c>
      <c r="O171" s="16">
        <f t="shared" si="243"/>
        <v>0.46812310682130925</v>
      </c>
      <c r="Q171" s="6">
        <v>1993</v>
      </c>
      <c r="R171" s="23">
        <f t="shared" si="210"/>
        <v>1.7073579999999999</v>
      </c>
      <c r="S171" s="24">
        <f t="shared" si="211"/>
        <v>0.48843039122954102</v>
      </c>
      <c r="T171" s="34">
        <f t="shared" si="212"/>
        <v>0.87145208700447641</v>
      </c>
      <c r="U171" s="25">
        <f t="shared" si="213"/>
        <v>0.4213489030838099</v>
      </c>
      <c r="V171" s="26">
        <f t="shared" si="214"/>
        <v>9.7595051084601453E-3</v>
      </c>
      <c r="W171" s="16">
        <f t="shared" si="194"/>
        <v>0.45010318392066651</v>
      </c>
      <c r="Y171" s="6">
        <v>1993</v>
      </c>
      <c r="Z171" s="23">
        <f t="shared" si="215"/>
        <v>1.7073579999999999</v>
      </c>
      <c r="AA171" s="24">
        <f t="shared" si="216"/>
        <v>0.48205960598301645</v>
      </c>
      <c r="AB171" s="34">
        <f t="shared" si="217"/>
        <v>0.86869581164351262</v>
      </c>
      <c r="AC171" s="25">
        <f t="shared" si="218"/>
        <v>0.41710847945155805</v>
      </c>
      <c r="AD171" s="26">
        <f t="shared" si="219"/>
        <v>1.9064308575540014E-2</v>
      </c>
      <c r="AE171" s="16">
        <f t="shared" si="196"/>
        <v>0.45158733219195457</v>
      </c>
      <c r="AG171" s="6">
        <v>1993</v>
      </c>
      <c r="AH171" s="23">
        <f t="shared" si="220"/>
        <v>1.7073579999999999</v>
      </c>
      <c r="AI171" s="24">
        <f t="shared" si="221"/>
        <v>0.38446468323659017</v>
      </c>
      <c r="AJ171" s="34">
        <f t="shared" si="222"/>
        <v>0.83880297246699687</v>
      </c>
      <c r="AK171" s="25">
        <f t="shared" si="223"/>
        <v>0.37111949610307227</v>
      </c>
      <c r="AL171" s="26">
        <f t="shared" si="224"/>
        <v>3.367030788116765E-3</v>
      </c>
      <c r="AM171" s="16">
        <f t="shared" si="198"/>
        <v>0.4676834763639246</v>
      </c>
      <c r="AO171" s="6">
        <v>1993</v>
      </c>
      <c r="AP171" s="23">
        <f t="shared" si="259"/>
        <v>1.29375</v>
      </c>
      <c r="AQ171" s="24">
        <f t="shared" si="244"/>
        <v>0.28432172713027531</v>
      </c>
      <c r="AR171" s="34">
        <f t="shared" si="245"/>
        <v>0.624798024556525</v>
      </c>
      <c r="AS171" s="25">
        <f t="shared" si="246"/>
        <v>0.26459311470234614</v>
      </c>
      <c r="AT171" s="26">
        <f t="shared" si="247"/>
        <v>2.7703286505326536E-3</v>
      </c>
      <c r="AU171" s="16">
        <f t="shared" si="230"/>
        <v>0.36020490985417886</v>
      </c>
      <c r="AW171" s="6">
        <v>1993</v>
      </c>
      <c r="AX171" s="23">
        <f t="shared" si="260"/>
        <v>1.29375</v>
      </c>
      <c r="AY171" s="24">
        <f t="shared" si="248"/>
        <v>0.28432172713027531</v>
      </c>
      <c r="AZ171" s="34">
        <f t="shared" si="249"/>
        <v>0.624798024556525</v>
      </c>
      <c r="BA171" s="25">
        <f t="shared" si="250"/>
        <v>0.26459311470234614</v>
      </c>
      <c r="BB171" s="26">
        <f t="shared" si="261"/>
        <v>2.7703286505326536E-3</v>
      </c>
      <c r="BC171" s="16">
        <f t="shared" si="231"/>
        <v>0.36020490985417886</v>
      </c>
      <c r="BD171">
        <v>1</v>
      </c>
      <c r="BF171" s="6">
        <v>1993</v>
      </c>
      <c r="BG171" s="23">
        <f t="shared" si="251"/>
        <v>3.2937500000000002</v>
      </c>
      <c r="BH171" s="24">
        <f t="shared" si="252"/>
        <v>0.45660192927048604</v>
      </c>
      <c r="BI171" s="34">
        <f t="shared" si="262"/>
        <v>0.72909440625926458</v>
      </c>
      <c r="BJ171" s="25">
        <f t="shared" si="253"/>
        <v>0.42504908655271467</v>
      </c>
      <c r="BK171" s="26">
        <f t="shared" si="263"/>
        <v>6.3043208779429783E-3</v>
      </c>
      <c r="BL171" s="16">
        <f t="shared" si="232"/>
        <v>0.30404531970654991</v>
      </c>
      <c r="BN171" s="6">
        <v>1993</v>
      </c>
      <c r="BO171" s="23">
        <f t="shared" si="254"/>
        <v>3.2937500000000002</v>
      </c>
      <c r="BP171" s="24">
        <f t="shared" si="255"/>
        <v>0.45660192927048604</v>
      </c>
      <c r="BQ171" s="34">
        <f t="shared" si="256"/>
        <v>0.72909440625926458</v>
      </c>
      <c r="BR171" s="25">
        <f t="shared" si="257"/>
        <v>0.42504908655271467</v>
      </c>
      <c r="BS171" s="26">
        <f t="shared" si="258"/>
        <v>6.3043208779429783E-3</v>
      </c>
      <c r="BT171" s="16">
        <f t="shared" si="233"/>
        <v>0.30404531970654991</v>
      </c>
      <c r="BU171">
        <v>1</v>
      </c>
    </row>
    <row r="172" spans="1:73" x14ac:dyDescent="0.35">
      <c r="A172" s="14">
        <v>1994</v>
      </c>
      <c r="B172" s="23">
        <f t="shared" si="199"/>
        <v>1.747064</v>
      </c>
      <c r="C172" s="24">
        <f t="shared" si="234"/>
        <v>0.44303208949043255</v>
      </c>
      <c r="D172" s="34">
        <f t="shared" si="235"/>
        <v>0.87965167413861867</v>
      </c>
      <c r="E172" s="25">
        <f t="shared" si="236"/>
        <v>0.41258349867479799</v>
      </c>
      <c r="F172" s="26">
        <f t="shared" si="237"/>
        <v>8.4935046205175772E-3</v>
      </c>
      <c r="G172" s="16">
        <f t="shared" si="238"/>
        <v>0.46706817546382068</v>
      </c>
      <c r="I172" s="14">
        <v>1994</v>
      </c>
      <c r="J172" s="23">
        <f t="shared" si="205"/>
        <v>1.747064</v>
      </c>
      <c r="K172" s="24">
        <f t="shared" si="239"/>
        <v>0.39606740472537072</v>
      </c>
      <c r="L172" s="34">
        <f t="shared" si="240"/>
        <v>0.86005945121698613</v>
      </c>
      <c r="M172" s="25">
        <f t="shared" si="241"/>
        <v>0.38244161725690179</v>
      </c>
      <c r="N172" s="26">
        <f t="shared" si="242"/>
        <v>7.1599497954990161E-3</v>
      </c>
      <c r="O172" s="16">
        <f t="shared" si="243"/>
        <v>0.47761783396008434</v>
      </c>
      <c r="Q172" s="14">
        <v>1994</v>
      </c>
      <c r="R172" s="23">
        <f t="shared" si="210"/>
        <v>1.747064</v>
      </c>
      <c r="S172" s="24">
        <f t="shared" si="211"/>
        <v>0.5011834662201029</v>
      </c>
      <c r="T172" s="34">
        <f t="shared" si="212"/>
        <v>0.89252207258190741</v>
      </c>
      <c r="U172" s="25">
        <f t="shared" si="213"/>
        <v>0.43238411166447305</v>
      </c>
      <c r="V172" s="26">
        <f t="shared" si="214"/>
        <v>1.0254464493752447E-2</v>
      </c>
      <c r="W172" s="16">
        <f t="shared" si="194"/>
        <v>0.46013796091743436</v>
      </c>
      <c r="Y172" s="14">
        <v>1994</v>
      </c>
      <c r="Z172" s="23">
        <f t="shared" si="215"/>
        <v>1.747064</v>
      </c>
      <c r="AA172" s="24">
        <f t="shared" si="216"/>
        <v>0.49481778051720349</v>
      </c>
      <c r="AB172" s="34">
        <f t="shared" si="217"/>
        <v>0.88981039138949081</v>
      </c>
      <c r="AC172" s="25">
        <f t="shared" si="218"/>
        <v>0.42821229444537062</v>
      </c>
      <c r="AD172" s="26">
        <f t="shared" si="219"/>
        <v>2.0029605475131794E-2</v>
      </c>
      <c r="AE172" s="16">
        <f t="shared" si="196"/>
        <v>0.46159809694412018</v>
      </c>
      <c r="AG172" s="14">
        <v>1994</v>
      </c>
      <c r="AH172" s="23">
        <f t="shared" si="220"/>
        <v>1.747064</v>
      </c>
      <c r="AI172" s="24">
        <f t="shared" si="221"/>
        <v>0.39748809657575301</v>
      </c>
      <c r="AJ172" s="34">
        <f t="shared" si="222"/>
        <v>0.86087340852757066</v>
      </c>
      <c r="AK172" s="25">
        <f t="shared" si="223"/>
        <v>0.38369385927318572</v>
      </c>
      <c r="AL172" s="26">
        <f t="shared" si="224"/>
        <v>3.5669472707626675E-3</v>
      </c>
      <c r="AM172" s="16">
        <f t="shared" si="198"/>
        <v>0.47717954925438494</v>
      </c>
      <c r="AO172" s="14">
        <v>1994</v>
      </c>
      <c r="AP172" s="23">
        <f t="shared" si="259"/>
        <v>1.35</v>
      </c>
      <c r="AQ172" s="24">
        <f t="shared" si="244"/>
        <v>0.30197452783199735</v>
      </c>
      <c r="AR172" s="34">
        <f t="shared" si="245"/>
        <v>0.65516965202804167</v>
      </c>
      <c r="AS172" s="25">
        <f t="shared" si="246"/>
        <v>0.28103023388929482</v>
      </c>
      <c r="AT172" s="26">
        <f t="shared" si="247"/>
        <v>3.0738691424558786E-3</v>
      </c>
      <c r="AU172" s="16">
        <f t="shared" si="230"/>
        <v>0.37413941813874685</v>
      </c>
      <c r="AW172" s="14">
        <v>1994</v>
      </c>
      <c r="AX172" s="23">
        <f t="shared" si="260"/>
        <v>1.35</v>
      </c>
      <c r="AY172" s="24">
        <f t="shared" si="248"/>
        <v>0.30197452783199735</v>
      </c>
      <c r="AZ172" s="34">
        <f t="shared" si="249"/>
        <v>0.65516965202804167</v>
      </c>
      <c r="BA172" s="25">
        <f t="shared" si="250"/>
        <v>0.28103023388929482</v>
      </c>
      <c r="BB172" s="26">
        <f t="shared" si="261"/>
        <v>3.0738691424558786E-3</v>
      </c>
      <c r="BC172" s="16">
        <f t="shared" si="231"/>
        <v>0.37413941813874685</v>
      </c>
      <c r="BD172">
        <v>1</v>
      </c>
      <c r="BF172" s="14">
        <v>1994</v>
      </c>
      <c r="BG172" s="23">
        <f t="shared" si="251"/>
        <v>3.35</v>
      </c>
      <c r="BH172" s="24">
        <f t="shared" si="252"/>
        <v>0.46987395930129433</v>
      </c>
      <c r="BI172" s="34">
        <f t="shared" si="262"/>
        <v>0.75682565499757881</v>
      </c>
      <c r="BJ172" s="25">
        <f t="shared" si="253"/>
        <v>0.43742408461165971</v>
      </c>
      <c r="BK172" s="26">
        <f t="shared" si="263"/>
        <v>6.7746089169231898E-3</v>
      </c>
      <c r="BL172" s="16">
        <f t="shared" si="232"/>
        <v>0.3194015703859191</v>
      </c>
      <c r="BN172" s="14">
        <v>1994</v>
      </c>
      <c r="BO172" s="23">
        <f t="shared" si="254"/>
        <v>3.35</v>
      </c>
      <c r="BP172" s="24">
        <f t="shared" si="255"/>
        <v>0.46987395930129433</v>
      </c>
      <c r="BQ172" s="34">
        <f t="shared" si="256"/>
        <v>0.75682565499757881</v>
      </c>
      <c r="BR172" s="25">
        <f t="shared" si="257"/>
        <v>0.43742408461165971</v>
      </c>
      <c r="BS172" s="26">
        <f t="shared" si="258"/>
        <v>6.7746089169231898E-3</v>
      </c>
      <c r="BT172" s="16">
        <f t="shared" si="233"/>
        <v>0.3194015703859191</v>
      </c>
      <c r="BU172">
        <v>1</v>
      </c>
    </row>
    <row r="173" spans="1:73" x14ac:dyDescent="0.35">
      <c r="A173" s="6">
        <v>1995</v>
      </c>
      <c r="B173" s="23">
        <f t="shared" si="199"/>
        <v>1.78677</v>
      </c>
      <c r="C173" s="24">
        <f t="shared" si="234"/>
        <v>0.4556986001538762</v>
      </c>
      <c r="D173" s="34">
        <f t="shared" si="235"/>
        <v>0.90122575825325169</v>
      </c>
      <c r="E173" s="25">
        <f t="shared" si="236"/>
        <v>0.42439424346654109</v>
      </c>
      <c r="F173" s="26">
        <f t="shared" si="237"/>
        <v>8.9471909493195351E-3</v>
      </c>
      <c r="G173" s="16">
        <f t="shared" si="238"/>
        <v>0.4768315147867106</v>
      </c>
      <c r="I173" s="6">
        <v>1995</v>
      </c>
      <c r="J173" s="23">
        <f t="shared" si="205"/>
        <v>1.78677</v>
      </c>
      <c r="K173" s="24">
        <f t="shared" si="239"/>
        <v>0.4091617733953547</v>
      </c>
      <c r="L173" s="34">
        <f t="shared" si="240"/>
        <v>0.88217911122008374</v>
      </c>
      <c r="M173" s="25">
        <f t="shared" si="241"/>
        <v>0.39509170956935974</v>
      </c>
      <c r="N173" s="26">
        <f t="shared" si="242"/>
        <v>7.5737752021459263E-3</v>
      </c>
      <c r="O173" s="16">
        <f t="shared" si="243"/>
        <v>0.48708740165072401</v>
      </c>
      <c r="Q173" s="6">
        <v>1995</v>
      </c>
      <c r="R173" s="23">
        <f t="shared" si="210"/>
        <v>1.78677</v>
      </c>
      <c r="S173" s="24">
        <f t="shared" si="211"/>
        <v>0.51394522986003843</v>
      </c>
      <c r="T173" s="34">
        <f t="shared" si="212"/>
        <v>0.91359803976069287</v>
      </c>
      <c r="U173" s="25">
        <f t="shared" si="213"/>
        <v>0.44342852270875832</v>
      </c>
      <c r="V173" s="26">
        <f t="shared" si="214"/>
        <v>1.0761778933689714E-2</v>
      </c>
      <c r="W173" s="16">
        <f t="shared" si="194"/>
        <v>0.47016951705193455</v>
      </c>
      <c r="Y173" s="6">
        <v>1995</v>
      </c>
      <c r="Z173" s="23">
        <f t="shared" si="215"/>
        <v>1.78677</v>
      </c>
      <c r="AA173" s="24">
        <f t="shared" si="216"/>
        <v>0.50759282118092763</v>
      </c>
      <c r="AB173" s="34">
        <f t="shared" si="217"/>
        <v>0.9109365811383755</v>
      </c>
      <c r="AC173" s="25">
        <f t="shared" si="218"/>
        <v>0.43933397098211624</v>
      </c>
      <c r="AD173" s="26">
        <f t="shared" si="219"/>
        <v>2.1018864173665292E-2</v>
      </c>
      <c r="AE173" s="16">
        <f t="shared" si="196"/>
        <v>0.47160261015625926</v>
      </c>
      <c r="AG173" s="6">
        <v>1995</v>
      </c>
      <c r="AH173" s="23">
        <f t="shared" si="220"/>
        <v>1.78677</v>
      </c>
      <c r="AI173" s="24">
        <f t="shared" si="221"/>
        <v>0.4105824104340744</v>
      </c>
      <c r="AJ173" s="34">
        <f t="shared" si="222"/>
        <v>0.88298846499518291</v>
      </c>
      <c r="AK173" s="25">
        <f t="shared" si="223"/>
        <v>0.39633686922335848</v>
      </c>
      <c r="AL173" s="26">
        <f t="shared" si="224"/>
        <v>3.7734043897585503E-3</v>
      </c>
      <c r="AM173" s="16">
        <f t="shared" si="198"/>
        <v>0.48665159577182443</v>
      </c>
      <c r="AO173" s="6">
        <v>1995</v>
      </c>
      <c r="AP173" s="23">
        <f t="shared" si="259"/>
        <v>1.40625</v>
      </c>
      <c r="AQ173" s="24">
        <f t="shared" si="244"/>
        <v>0.31978280263414749</v>
      </c>
      <c r="AR173" s="34">
        <f t="shared" si="245"/>
        <v>0.68563606523832388</v>
      </c>
      <c r="AS173" s="25">
        <f t="shared" si="246"/>
        <v>0.29761317728972908</v>
      </c>
      <c r="AT173" s="26">
        <f t="shared" si="247"/>
        <v>3.3951680604909279E-3</v>
      </c>
      <c r="AU173" s="16">
        <f t="shared" si="230"/>
        <v>0.3880228879485948</v>
      </c>
      <c r="AW173" s="6">
        <v>1995</v>
      </c>
      <c r="AX173" s="23">
        <f t="shared" si="260"/>
        <v>1.40625</v>
      </c>
      <c r="AY173" s="24">
        <f t="shared" si="248"/>
        <v>0.31978280263414749</v>
      </c>
      <c r="AZ173" s="34">
        <f t="shared" si="249"/>
        <v>0.68563606523832388</v>
      </c>
      <c r="BA173" s="25">
        <f t="shared" si="250"/>
        <v>0.29761317728972908</v>
      </c>
      <c r="BB173" s="26">
        <f t="shared" si="261"/>
        <v>3.3951680604909279E-3</v>
      </c>
      <c r="BC173" s="16">
        <f t="shared" si="231"/>
        <v>0.3880228879485948</v>
      </c>
      <c r="BD173">
        <v>1</v>
      </c>
      <c r="BF173" s="6">
        <v>1995</v>
      </c>
      <c r="BG173" s="23">
        <f t="shared" si="251"/>
        <v>3.40625</v>
      </c>
      <c r="BH173" s="24">
        <f t="shared" si="252"/>
        <v>0.48292134176498602</v>
      </c>
      <c r="BI173" s="34">
        <f t="shared" si="262"/>
        <v>0.78442169580265397</v>
      </c>
      <c r="BJ173" s="25">
        <f t="shared" si="253"/>
        <v>0.44959107046562163</v>
      </c>
      <c r="BK173" s="26">
        <f t="shared" si="263"/>
        <v>7.2576563270589055E-3</v>
      </c>
      <c r="BL173" s="16">
        <f t="shared" si="232"/>
        <v>0.33483062533703234</v>
      </c>
      <c r="BN173" s="6">
        <v>1995</v>
      </c>
      <c r="BO173" s="23">
        <f t="shared" si="254"/>
        <v>3.40625</v>
      </c>
      <c r="BP173" s="24">
        <f t="shared" si="255"/>
        <v>0.48292134176498602</v>
      </c>
      <c r="BQ173" s="34">
        <f t="shared" si="256"/>
        <v>0.78442169580265397</v>
      </c>
      <c r="BR173" s="25">
        <f t="shared" si="257"/>
        <v>0.44959107046562163</v>
      </c>
      <c r="BS173" s="26">
        <f t="shared" si="258"/>
        <v>7.2576563270589055E-3</v>
      </c>
      <c r="BT173" s="16">
        <f t="shared" si="233"/>
        <v>0.33483062533703234</v>
      </c>
      <c r="BU173">
        <v>1</v>
      </c>
    </row>
    <row r="174" spans="1:73" x14ac:dyDescent="0.35">
      <c r="A174" s="14">
        <v>1996</v>
      </c>
      <c r="B174" s="23">
        <f t="shared" si="199"/>
        <v>1.826476</v>
      </c>
      <c r="C174" s="24">
        <f t="shared" si="234"/>
        <v>0.46838455857777839</v>
      </c>
      <c r="D174" s="34">
        <f t="shared" si="235"/>
        <v>0.92281216284846113</v>
      </c>
      <c r="E174" s="25">
        <f t="shared" si="236"/>
        <v>0.43622394284378629</v>
      </c>
      <c r="F174" s="26">
        <f t="shared" si="237"/>
        <v>9.4132868295223188E-3</v>
      </c>
      <c r="G174" s="16">
        <f t="shared" si="238"/>
        <v>0.48658822000467483</v>
      </c>
      <c r="I174" s="14">
        <v>1996</v>
      </c>
      <c r="J174" s="23">
        <f t="shared" si="205"/>
        <v>1.826476</v>
      </c>
      <c r="K174" s="24">
        <f t="shared" si="239"/>
        <v>0.42232665846338352</v>
      </c>
      <c r="L174" s="34">
        <f t="shared" si="240"/>
        <v>0.90434329990700613</v>
      </c>
      <c r="M174" s="25">
        <f t="shared" si="241"/>
        <v>0.40781030754924025</v>
      </c>
      <c r="N174" s="26">
        <f t="shared" si="242"/>
        <v>8.0007266996207291E-3</v>
      </c>
      <c r="O174" s="16">
        <f t="shared" si="243"/>
        <v>0.49653299235776588</v>
      </c>
      <c r="Q174" s="14">
        <v>1996</v>
      </c>
      <c r="R174" s="23">
        <f t="shared" si="210"/>
        <v>1.826476</v>
      </c>
      <c r="S174" s="24">
        <f t="shared" si="211"/>
        <v>0.52671564179123687</v>
      </c>
      <c r="T174" s="34">
        <f t="shared" si="212"/>
        <v>0.93467996564426703</v>
      </c>
      <c r="U174" s="25">
        <f t="shared" si="213"/>
        <v>0.45448210099118025</v>
      </c>
      <c r="V174" s="26">
        <f t="shared" si="214"/>
        <v>1.12814446948412E-2</v>
      </c>
      <c r="W174" s="16">
        <f t="shared" si="194"/>
        <v>0.48019786465308678</v>
      </c>
      <c r="Y174" s="14">
        <v>1996</v>
      </c>
      <c r="Z174" s="23">
        <f t="shared" si="215"/>
        <v>1.826476</v>
      </c>
      <c r="AA174" s="24">
        <f t="shared" si="216"/>
        <v>0.52038467973763125</v>
      </c>
      <c r="AB174" s="34">
        <f t="shared" si="217"/>
        <v>0.93207435261313942</v>
      </c>
      <c r="AC174" s="25">
        <f t="shared" si="218"/>
        <v>0.45047346555867607</v>
      </c>
      <c r="AD174" s="26">
        <f t="shared" si="219"/>
        <v>2.2032070176258845E-2</v>
      </c>
      <c r="AE174" s="16">
        <f t="shared" si="196"/>
        <v>0.48160088705446336</v>
      </c>
      <c r="AG174" s="14">
        <v>1996</v>
      </c>
      <c r="AH174" s="23">
        <f t="shared" si="220"/>
        <v>1.826476</v>
      </c>
      <c r="AI174" s="24">
        <f t="shared" si="221"/>
        <v>0.42374405552556205</v>
      </c>
      <c r="AJ174" s="34">
        <f t="shared" si="222"/>
        <v>0.90514590377827575</v>
      </c>
      <c r="AK174" s="25">
        <f t="shared" si="223"/>
        <v>0.40904508273580892</v>
      </c>
      <c r="AL174" s="26">
        <f t="shared" si="224"/>
        <v>3.9864329809143929E-3</v>
      </c>
      <c r="AM174" s="16">
        <f t="shared" si="198"/>
        <v>0.49610082104246683</v>
      </c>
      <c r="AO174" s="14">
        <v>1996</v>
      </c>
      <c r="AP174" s="23">
        <f t="shared" si="259"/>
        <v>1.4625000000000001</v>
      </c>
      <c r="AQ174" s="24">
        <f t="shared" si="244"/>
        <v>0.33773187946387084</v>
      </c>
      <c r="AR174" s="34">
        <f t="shared" si="245"/>
        <v>0.71618840128266226</v>
      </c>
      <c r="AS174" s="25">
        <f t="shared" si="246"/>
        <v>0.31432830966563424</v>
      </c>
      <c r="AT174" s="26">
        <f t="shared" si="247"/>
        <v>3.7343502314798639E-3</v>
      </c>
      <c r="AU174" s="16">
        <f t="shared" si="230"/>
        <v>0.40186009161702801</v>
      </c>
      <c r="AW174" s="14">
        <v>1996</v>
      </c>
      <c r="AX174" s="23">
        <f t="shared" si="260"/>
        <v>1.4625000000000001</v>
      </c>
      <c r="AY174" s="24">
        <f t="shared" si="248"/>
        <v>0.33773187946387084</v>
      </c>
      <c r="AZ174" s="34">
        <f t="shared" si="249"/>
        <v>0.71618840128266226</v>
      </c>
      <c r="BA174" s="25">
        <f t="shared" si="250"/>
        <v>0.31432830966563424</v>
      </c>
      <c r="BB174" s="26">
        <f t="shared" si="261"/>
        <v>3.7343502314798639E-3</v>
      </c>
      <c r="BC174" s="16">
        <f t="shared" si="231"/>
        <v>0.40186009161702801</v>
      </c>
      <c r="BD174">
        <v>1</v>
      </c>
      <c r="BF174" s="14">
        <v>1996</v>
      </c>
      <c r="BG174" s="23">
        <f t="shared" si="251"/>
        <v>3.4625000000000004</v>
      </c>
      <c r="BH174" s="24">
        <f t="shared" si="252"/>
        <v>0.49576389981073599</v>
      </c>
      <c r="BI174" s="34">
        <f t="shared" si="262"/>
        <v>0.81189450079847125</v>
      </c>
      <c r="BJ174" s="25">
        <f t="shared" si="253"/>
        <v>0.46156846276687863</v>
      </c>
      <c r="BK174" s="26">
        <f t="shared" si="263"/>
        <v>7.7532423711727805E-3</v>
      </c>
      <c r="BL174" s="16">
        <f t="shared" si="232"/>
        <v>0.35032603803159262</v>
      </c>
      <c r="BN174" s="14">
        <v>1996</v>
      </c>
      <c r="BO174" s="23">
        <f t="shared" si="254"/>
        <v>3.4625000000000004</v>
      </c>
      <c r="BP174" s="24">
        <f t="shared" si="255"/>
        <v>0.49576389981073599</v>
      </c>
      <c r="BQ174" s="34">
        <f t="shared" si="256"/>
        <v>0.81189450079847125</v>
      </c>
      <c r="BR174" s="25">
        <f t="shared" si="257"/>
        <v>0.46156846276687863</v>
      </c>
      <c r="BS174" s="26">
        <f t="shared" si="258"/>
        <v>7.7532423711727805E-3</v>
      </c>
      <c r="BT174" s="16">
        <f t="shared" si="233"/>
        <v>0.35032603803159262</v>
      </c>
      <c r="BU174">
        <v>1</v>
      </c>
    </row>
    <row r="175" spans="1:73" x14ac:dyDescent="0.35">
      <c r="A175" s="6">
        <v>1997</v>
      </c>
      <c r="B175" s="23">
        <f t="shared" si="199"/>
        <v>1.866182</v>
      </c>
      <c r="C175" s="24">
        <f t="shared" si="234"/>
        <v>0.48108887688706248</v>
      </c>
      <c r="D175" s="34">
        <f t="shared" si="235"/>
        <v>0.94441023062897256</v>
      </c>
      <c r="E175" s="25">
        <f t="shared" si="236"/>
        <v>0.44807158558303467</v>
      </c>
      <c r="F175" s="26">
        <f t="shared" si="237"/>
        <v>9.891798297696635E-3</v>
      </c>
      <c r="G175" s="16">
        <f t="shared" si="238"/>
        <v>0.49633864504593789</v>
      </c>
      <c r="I175" s="6">
        <v>1997</v>
      </c>
      <c r="J175" s="23">
        <f t="shared" si="205"/>
        <v>1.866182</v>
      </c>
      <c r="K175" s="24">
        <f t="shared" si="239"/>
        <v>0.43555874574150083</v>
      </c>
      <c r="L175" s="34">
        <f t="shared" si="240"/>
        <v>0.92654993979877276</v>
      </c>
      <c r="M175" s="25">
        <f t="shared" si="241"/>
        <v>0.42059421507503503</v>
      </c>
      <c r="N175" s="26">
        <f t="shared" si="242"/>
        <v>8.4408599545167818E-3</v>
      </c>
      <c r="O175" s="16">
        <f t="shared" si="243"/>
        <v>0.50595572472373773</v>
      </c>
      <c r="Q175" s="6">
        <v>1997</v>
      </c>
      <c r="R175" s="23">
        <f t="shared" si="210"/>
        <v>1.866182</v>
      </c>
      <c r="S175" s="24">
        <f t="shared" si="211"/>
        <v>0.53949466890949138</v>
      </c>
      <c r="T175" s="34">
        <f t="shared" si="212"/>
        <v>0.9557678313876361</v>
      </c>
      <c r="U175" s="25">
        <f t="shared" si="213"/>
        <v>0.46554481751944027</v>
      </c>
      <c r="V175" s="26">
        <f t="shared" si="214"/>
        <v>1.1813458014194086E-2</v>
      </c>
      <c r="W175" s="16">
        <f t="shared" si="194"/>
        <v>0.49022301386819583</v>
      </c>
      <c r="Y175" s="6">
        <v>1997</v>
      </c>
      <c r="Z175" s="23">
        <f t="shared" si="215"/>
        <v>1.866182</v>
      </c>
      <c r="AA175" s="24">
        <f t="shared" si="216"/>
        <v>0.5331933152260826</v>
      </c>
      <c r="AB175" s="34">
        <f t="shared" si="217"/>
        <v>0.95322368159741977</v>
      </c>
      <c r="AC175" s="25">
        <f t="shared" si="218"/>
        <v>0.46163074091910733</v>
      </c>
      <c r="AD175" s="26">
        <f t="shared" si="219"/>
        <v>2.306920893433095E-2</v>
      </c>
      <c r="AE175" s="16">
        <f t="shared" si="196"/>
        <v>0.49159294067831244</v>
      </c>
      <c r="AG175" s="6">
        <v>1997</v>
      </c>
      <c r="AH175" s="23">
        <f t="shared" si="220"/>
        <v>1.866182</v>
      </c>
      <c r="AI175" s="24">
        <f t="shared" si="221"/>
        <v>0.43696965461825987</v>
      </c>
      <c r="AJ175" s="34">
        <f t="shared" si="222"/>
        <v>0.92734360720961928</v>
      </c>
      <c r="AK175" s="25">
        <f t="shared" si="223"/>
        <v>0.42181524186095282</v>
      </c>
      <c r="AL175" s="26">
        <f t="shared" si="224"/>
        <v>4.2060621513101476E-3</v>
      </c>
      <c r="AM175" s="16">
        <f t="shared" si="198"/>
        <v>0.50552836534866641</v>
      </c>
      <c r="AO175" s="6">
        <v>1997</v>
      </c>
      <c r="AP175" s="23">
        <f t="shared" si="259"/>
        <v>1.51875</v>
      </c>
      <c r="AQ175" s="24">
        <f t="shared" si="244"/>
        <v>0.35580859268074982</v>
      </c>
      <c r="AR175" s="34">
        <f t="shared" si="245"/>
        <v>0.7468187072110456</v>
      </c>
      <c r="AS175" s="25">
        <f t="shared" si="246"/>
        <v>0.33116339570930092</v>
      </c>
      <c r="AT175" s="26">
        <f t="shared" si="247"/>
        <v>4.0915269991820217E-3</v>
      </c>
      <c r="AU175" s="16">
        <f t="shared" si="230"/>
        <v>0.41565531150174467</v>
      </c>
      <c r="AW175" s="6">
        <v>1997</v>
      </c>
      <c r="AX175" s="23">
        <f t="shared" si="260"/>
        <v>1.51875</v>
      </c>
      <c r="AY175" s="24">
        <f t="shared" si="248"/>
        <v>0.35580859268074982</v>
      </c>
      <c r="AZ175" s="34">
        <f t="shared" si="249"/>
        <v>0.7468187072110456</v>
      </c>
      <c r="BA175" s="25">
        <f t="shared" si="250"/>
        <v>0.33116339570930092</v>
      </c>
      <c r="BB175" s="26">
        <f t="shared" si="261"/>
        <v>4.0915269991820217E-3</v>
      </c>
      <c r="BC175" s="16">
        <f t="shared" si="231"/>
        <v>0.41565531150174467</v>
      </c>
      <c r="BD175">
        <v>1</v>
      </c>
      <c r="BF175" s="6">
        <v>1997</v>
      </c>
      <c r="BG175" s="23">
        <f t="shared" si="251"/>
        <v>3.5187499999999998</v>
      </c>
      <c r="BH175" s="24">
        <f t="shared" si="252"/>
        <v>0.50841976982497616</v>
      </c>
      <c r="BI175" s="34">
        <f t="shared" si="262"/>
        <v>0.83925502338708635</v>
      </c>
      <c r="BJ175" s="25">
        <f t="shared" si="253"/>
        <v>0.47337311290320994</v>
      </c>
      <c r="BK175" s="26">
        <f t="shared" si="263"/>
        <v>8.2611649352563495E-3</v>
      </c>
      <c r="BL175" s="16">
        <f t="shared" si="232"/>
        <v>0.36588191048387642</v>
      </c>
      <c r="BN175" s="6">
        <v>1997</v>
      </c>
      <c r="BO175" s="23">
        <f t="shared" si="254"/>
        <v>3.5187499999999998</v>
      </c>
      <c r="BP175" s="24">
        <f t="shared" si="255"/>
        <v>0.50841976982497616</v>
      </c>
      <c r="BQ175" s="34">
        <f t="shared" si="256"/>
        <v>0.83925502338708635</v>
      </c>
      <c r="BR175" s="25">
        <f t="shared" si="257"/>
        <v>0.47337311290320994</v>
      </c>
      <c r="BS175" s="26">
        <f t="shared" si="258"/>
        <v>8.2611649352563495E-3</v>
      </c>
      <c r="BT175" s="16">
        <f t="shared" si="233"/>
        <v>0.36588191048387642</v>
      </c>
      <c r="BU175">
        <v>1</v>
      </c>
    </row>
    <row r="176" spans="1:73" x14ac:dyDescent="0.35">
      <c r="A176" s="14">
        <v>1998</v>
      </c>
      <c r="B176" s="23">
        <f t="shared" si="199"/>
        <v>1.905888</v>
      </c>
      <c r="C176" s="24">
        <f t="shared" si="234"/>
        <v>0.49381057558536695</v>
      </c>
      <c r="D176" s="34">
        <f t="shared" si="235"/>
        <v>0.96601936976389946</v>
      </c>
      <c r="E176" s="25">
        <f t="shared" si="236"/>
        <v>0.45993626117523001</v>
      </c>
      <c r="F176" s="26">
        <f t="shared" si="237"/>
        <v>1.0382730390597171E-2</v>
      </c>
      <c r="G176" s="16">
        <f t="shared" si="238"/>
        <v>0.50608310858866945</v>
      </c>
      <c r="I176" s="14">
        <v>1998</v>
      </c>
      <c r="J176" s="23">
        <f t="shared" si="205"/>
        <v>1.905888</v>
      </c>
      <c r="K176" s="24">
        <f t="shared" si="239"/>
        <v>0.44885489992080235</v>
      </c>
      <c r="L176" s="34">
        <f t="shared" si="240"/>
        <v>0.94879706553928855</v>
      </c>
      <c r="M176" s="25">
        <f t="shared" si="241"/>
        <v>0.43344040852198235</v>
      </c>
      <c r="N176" s="26">
        <f t="shared" si="242"/>
        <v>8.8942273485997231E-3</v>
      </c>
      <c r="O176" s="16">
        <f t="shared" si="243"/>
        <v>0.51535665701730626</v>
      </c>
      <c r="Q176" s="14">
        <v>1998</v>
      </c>
      <c r="R176" s="23">
        <f t="shared" si="210"/>
        <v>1.905888</v>
      </c>
      <c r="S176" s="24">
        <f t="shared" si="211"/>
        <v>0.55228228396841961</v>
      </c>
      <c r="T176" s="34">
        <f t="shared" si="212"/>
        <v>0.97686162141763833</v>
      </c>
      <c r="U176" s="25">
        <f t="shared" si="213"/>
        <v>0.47661664833482809</v>
      </c>
      <c r="V176" s="26">
        <f t="shared" si="214"/>
        <v>1.2357815105083233E-2</v>
      </c>
      <c r="W176" s="16">
        <f t="shared" si="194"/>
        <v>0.50024497308281024</v>
      </c>
      <c r="Y176" s="14">
        <v>1998</v>
      </c>
      <c r="Z176" s="23">
        <f t="shared" si="215"/>
        <v>1.905888</v>
      </c>
      <c r="AA176" s="24">
        <f t="shared" si="216"/>
        <v>0.54601869256720392</v>
      </c>
      <c r="AB176" s="34">
        <f t="shared" si="217"/>
        <v>0.97438454715809097</v>
      </c>
      <c r="AC176" s="25">
        <f t="shared" si="218"/>
        <v>0.47280576485860165</v>
      </c>
      <c r="AD176" s="26">
        <f t="shared" si="219"/>
        <v>2.4130265857644027E-2</v>
      </c>
      <c r="AE176" s="16">
        <f t="shared" si="196"/>
        <v>0.50157878229948927</v>
      </c>
      <c r="AG176" s="14">
        <v>1998</v>
      </c>
      <c r="AH176" s="23">
        <f t="shared" si="220"/>
        <v>1.905888</v>
      </c>
      <c r="AI176" s="24">
        <f t="shared" si="221"/>
        <v>0.45025601219792954</v>
      </c>
      <c r="AJ176" s="34">
        <f t="shared" si="222"/>
        <v>0.94957957156509365</v>
      </c>
      <c r="AK176" s="25">
        <f t="shared" si="223"/>
        <v>0.43464426394629785</v>
      </c>
      <c r="AL176" s="26">
        <f t="shared" si="224"/>
        <v>4.4323193723482882E-3</v>
      </c>
      <c r="AM176" s="16">
        <f t="shared" si="198"/>
        <v>0.5149353076187958</v>
      </c>
      <c r="AO176" s="14">
        <v>1998</v>
      </c>
      <c r="AP176" s="23">
        <f t="shared" si="259"/>
        <v>1.575</v>
      </c>
      <c r="AQ176" s="24">
        <f t="shared" si="244"/>
        <v>0.37400112836107258</v>
      </c>
      <c r="AR176" s="34">
        <f t="shared" si="245"/>
        <v>0.7775198465727311</v>
      </c>
      <c r="AS176" s="25">
        <f t="shared" si="246"/>
        <v>0.34810745626574024</v>
      </c>
      <c r="AT176" s="26">
        <f t="shared" si="247"/>
        <v>4.4667976092593016E-3</v>
      </c>
      <c r="AU176" s="16">
        <f t="shared" si="230"/>
        <v>0.42941239030699085</v>
      </c>
      <c r="AW176" s="14">
        <v>1998</v>
      </c>
      <c r="AX176" s="23">
        <f t="shared" si="260"/>
        <v>1.575</v>
      </c>
      <c r="AY176" s="24">
        <f t="shared" si="248"/>
        <v>0.37400112836107258</v>
      </c>
      <c r="AZ176" s="34">
        <f t="shared" si="249"/>
        <v>0.7775198465727311</v>
      </c>
      <c r="BA176" s="25">
        <f t="shared" si="250"/>
        <v>0.34810745626574024</v>
      </c>
      <c r="BB176" s="26">
        <f t="shared" si="261"/>
        <v>4.4667976092593016E-3</v>
      </c>
      <c r="BC176" s="16">
        <f t="shared" si="231"/>
        <v>0.42941239030699085</v>
      </c>
      <c r="BD176">
        <v>1</v>
      </c>
      <c r="BF176" s="14">
        <v>1998</v>
      </c>
      <c r="BG176" s="23">
        <f t="shared" si="251"/>
        <v>3.5750000000000002</v>
      </c>
      <c r="BH176" s="24">
        <f t="shared" si="252"/>
        <v>0.52090554494796826</v>
      </c>
      <c r="BI176" s="34">
        <f t="shared" si="262"/>
        <v>0.86651328492560098</v>
      </c>
      <c r="BJ176" s="25">
        <f t="shared" si="253"/>
        <v>0.48502043834707842</v>
      </c>
      <c r="BK176" s="26">
        <f t="shared" si="263"/>
        <v>8.7812389439648978E-3</v>
      </c>
      <c r="BL176" s="16">
        <f t="shared" si="232"/>
        <v>0.38149284657852256</v>
      </c>
      <c r="BN176" s="14">
        <v>1998</v>
      </c>
      <c r="BO176" s="23">
        <f t="shared" si="254"/>
        <v>3.5750000000000002</v>
      </c>
      <c r="BP176" s="24">
        <f t="shared" si="255"/>
        <v>0.52090554494796826</v>
      </c>
      <c r="BQ176" s="34">
        <f t="shared" si="256"/>
        <v>0.86651328492560098</v>
      </c>
      <c r="BR176" s="25">
        <f t="shared" si="257"/>
        <v>0.48502043834707842</v>
      </c>
      <c r="BS176" s="26">
        <f t="shared" si="258"/>
        <v>8.7812389439648978E-3</v>
      </c>
      <c r="BT176" s="16">
        <f t="shared" si="233"/>
        <v>0.38149284657852256</v>
      </c>
      <c r="BU176">
        <v>1</v>
      </c>
    </row>
    <row r="177" spans="1:73" x14ac:dyDescent="0.35">
      <c r="A177" s="6">
        <v>1999</v>
      </c>
      <c r="B177" s="23">
        <f t="shared" si="199"/>
        <v>1.9455939999999998</v>
      </c>
      <c r="C177" s="24">
        <f t="shared" si="234"/>
        <v>0.50654877273085719</v>
      </c>
      <c r="D177" s="34">
        <f t="shared" si="235"/>
        <v>0.98763904734857522</v>
      </c>
      <c r="E177" s="25">
        <f t="shared" si="236"/>
        <v>0.47181714976703898</v>
      </c>
      <c r="F177" s="26">
        <f t="shared" si="237"/>
        <v>1.0886087245145261E-2</v>
      </c>
      <c r="G177" s="16">
        <f t="shared" si="238"/>
        <v>0.51582189758153629</v>
      </c>
      <c r="I177" s="6">
        <v>1999</v>
      </c>
      <c r="J177" s="23">
        <f t="shared" si="205"/>
        <v>1.9455939999999998</v>
      </c>
      <c r="K177" s="24">
        <f t="shared" si="239"/>
        <v>0.4622121549070346</v>
      </c>
      <c r="L177" s="34">
        <f t="shared" si="240"/>
        <v>0.97108281783761807</v>
      </c>
      <c r="M177" s="25">
        <f t="shared" si="241"/>
        <v>0.44634602744248936</v>
      </c>
      <c r="N177" s="26">
        <f t="shared" si="242"/>
        <v>9.3608781563804654E-3</v>
      </c>
      <c r="O177" s="16">
        <f t="shared" si="243"/>
        <v>0.52473679039512877</v>
      </c>
      <c r="Q177" s="6">
        <v>1999</v>
      </c>
      <c r="R177" s="23">
        <f t="shared" si="210"/>
        <v>1.9455939999999998</v>
      </c>
      <c r="S177" s="24">
        <f t="shared" si="211"/>
        <v>0.56507846445210475</v>
      </c>
      <c r="T177" s="34">
        <f t="shared" si="212"/>
        <v>0.99796132280328909</v>
      </c>
      <c r="U177" s="25">
        <f t="shared" si="213"/>
        <v>0.48769757354352167</v>
      </c>
      <c r="V177" s="26">
        <f t="shared" si="214"/>
        <v>1.2914512161979514E-2</v>
      </c>
      <c r="W177" s="16">
        <f t="shared" si="194"/>
        <v>0.51026374925976747</v>
      </c>
      <c r="Y177" s="6">
        <v>1999</v>
      </c>
      <c r="Z177" s="23">
        <f t="shared" si="215"/>
        <v>1.9455939999999998</v>
      </c>
      <c r="AA177" s="24">
        <f t="shared" si="216"/>
        <v>0.55886078143791351</v>
      </c>
      <c r="AB177" s="34">
        <f t="shared" si="217"/>
        <v>0.99555693101683918</v>
      </c>
      <c r="AC177" s="25">
        <f t="shared" si="218"/>
        <v>0.48399850925667587</v>
      </c>
      <c r="AD177" s="26">
        <f t="shared" si="219"/>
        <v>2.5215226324038775E-2</v>
      </c>
      <c r="AE177" s="16">
        <f t="shared" si="196"/>
        <v>0.51155842176016331</v>
      </c>
      <c r="AG177" s="6">
        <v>1999</v>
      </c>
      <c r="AH177" s="23">
        <f t="shared" si="220"/>
        <v>1.9455939999999998</v>
      </c>
      <c r="AI177" s="24">
        <f t="shared" si="221"/>
        <v>0.46360010468803098</v>
      </c>
      <c r="AJ177" s="34">
        <f t="shared" si="222"/>
        <v>0.97185190093128826</v>
      </c>
      <c r="AK177" s="25">
        <f t="shared" si="223"/>
        <v>0.4475292322019821</v>
      </c>
      <c r="AL177" s="26">
        <f t="shared" si="224"/>
        <v>4.6652305677982722E-3</v>
      </c>
      <c r="AM177" s="16">
        <f t="shared" si="198"/>
        <v>0.52432266872930611</v>
      </c>
      <c r="AO177" s="6">
        <v>1999</v>
      </c>
      <c r="AP177" s="23">
        <f t="shared" si="259"/>
        <v>1.6312500000000001</v>
      </c>
      <c r="AQ177" s="24">
        <f t="shared" si="244"/>
        <v>0.39229888547194813</v>
      </c>
      <c r="AR177" s="34">
        <f t="shared" si="245"/>
        <v>0.80828541555901401</v>
      </c>
      <c r="AS177" s="25">
        <f t="shared" si="246"/>
        <v>0.36515063932155994</v>
      </c>
      <c r="AT177" s="26">
        <f t="shared" si="247"/>
        <v>4.860250452018551E-3</v>
      </c>
      <c r="AU177" s="16">
        <f t="shared" si="230"/>
        <v>0.44313477623745406</v>
      </c>
      <c r="AW177" s="6">
        <v>1999</v>
      </c>
      <c r="AX177" s="23">
        <f t="shared" si="260"/>
        <v>1.6312500000000001</v>
      </c>
      <c r="AY177" s="24">
        <f t="shared" si="248"/>
        <v>0.39229888547194813</v>
      </c>
      <c r="AZ177" s="34">
        <f t="shared" si="249"/>
        <v>0.80828541555901401</v>
      </c>
      <c r="BA177" s="25">
        <f t="shared" si="250"/>
        <v>0.36515063932155994</v>
      </c>
      <c r="BB177" s="26">
        <f t="shared" si="261"/>
        <v>4.860250452018551E-3</v>
      </c>
      <c r="BC177" s="16">
        <f t="shared" si="231"/>
        <v>0.44313477623745406</v>
      </c>
      <c r="BD177">
        <v>1</v>
      </c>
      <c r="BF177" s="6">
        <v>1999</v>
      </c>
      <c r="BG177" s="23">
        <f t="shared" si="251"/>
        <v>3.6312500000000001</v>
      </c>
      <c r="BH177" s="24">
        <f t="shared" si="252"/>
        <v>0.5332364063794095</v>
      </c>
      <c r="BI177" s="34">
        <f t="shared" si="262"/>
        <v>0.89367845402830348</v>
      </c>
      <c r="BJ177" s="25">
        <f t="shared" si="253"/>
        <v>0.49652454465892842</v>
      </c>
      <c r="BK177" s="26">
        <f t="shared" si="263"/>
        <v>9.3132949109283915E-3</v>
      </c>
      <c r="BL177" s="16">
        <f t="shared" si="232"/>
        <v>0.39715390936937506</v>
      </c>
      <c r="BN177" s="6">
        <v>1999</v>
      </c>
      <c r="BO177" s="23">
        <f t="shared" si="254"/>
        <v>3.6312500000000001</v>
      </c>
      <c r="BP177" s="24">
        <f t="shared" si="255"/>
        <v>0.5332364063794095</v>
      </c>
      <c r="BQ177" s="34">
        <f t="shared" si="256"/>
        <v>0.89367845402830348</v>
      </c>
      <c r="BR177" s="25">
        <f t="shared" si="257"/>
        <v>0.49652454465892842</v>
      </c>
      <c r="BS177" s="26">
        <f t="shared" si="258"/>
        <v>9.3132949109283915E-3</v>
      </c>
      <c r="BT177" s="16">
        <f t="shared" si="233"/>
        <v>0.39715390936937506</v>
      </c>
      <c r="BU177">
        <v>1</v>
      </c>
    </row>
    <row r="178" spans="1:73" x14ac:dyDescent="0.35">
      <c r="A178" s="14">
        <v>2000</v>
      </c>
      <c r="B178" s="23">
        <f t="shared" si="199"/>
        <v>1.9852999999999998</v>
      </c>
      <c r="C178" s="24">
        <f t="shared" si="234"/>
        <v>0.51930267419309817</v>
      </c>
      <c r="D178" s="34">
        <f t="shared" si="235"/>
        <v>1.0092687835193819</v>
      </c>
      <c r="E178" s="25">
        <f t="shared" si="236"/>
        <v>0.48371351310674149</v>
      </c>
      <c r="F178" s="26">
        <f t="shared" si="237"/>
        <v>1.1401872188425793E-2</v>
      </c>
      <c r="G178" s="16">
        <f t="shared" si="238"/>
        <v>0.52555527041264039</v>
      </c>
      <c r="I178" s="14">
        <v>2000</v>
      </c>
      <c r="J178" s="23">
        <f t="shared" si="205"/>
        <v>1.9852999999999998</v>
      </c>
      <c r="K178" s="24">
        <f t="shared" si="239"/>
        <v>0.47562770467834109</v>
      </c>
      <c r="L178" s="34">
        <f t="shared" si="240"/>
        <v>0.99340543773754708</v>
      </c>
      <c r="M178" s="25">
        <f t="shared" si="241"/>
        <v>0.4593083657500725</v>
      </c>
      <c r="N178" s="26">
        <f t="shared" si="242"/>
        <v>9.8408587130942478E-3</v>
      </c>
      <c r="O178" s="16">
        <f t="shared" si="243"/>
        <v>0.53409707198747458</v>
      </c>
      <c r="Q178" s="14">
        <v>2000</v>
      </c>
      <c r="R178" s="23">
        <f t="shared" si="210"/>
        <v>1.9852999999999998</v>
      </c>
      <c r="S178" s="24">
        <f t="shared" si="211"/>
        <v>0.57788319166473079</v>
      </c>
      <c r="T178" s="34">
        <f t="shared" si="212"/>
        <v>1.0190669247473245</v>
      </c>
      <c r="U178" s="25">
        <f t="shared" si="213"/>
        <v>0.49878757653434552</v>
      </c>
      <c r="V178" s="26">
        <f t="shared" si="214"/>
        <v>1.3483545364356387E-2</v>
      </c>
      <c r="W178" s="16">
        <f t="shared" si="194"/>
        <v>0.52027934821297905</v>
      </c>
      <c r="Y178" s="14">
        <v>2000</v>
      </c>
      <c r="Z178" s="23">
        <f t="shared" si="215"/>
        <v>1.9852999999999998</v>
      </c>
      <c r="AA178" s="24">
        <f t="shared" si="216"/>
        <v>0.57171955536080832</v>
      </c>
      <c r="AB178" s="34">
        <f t="shared" si="217"/>
        <v>1.0167408170421792</v>
      </c>
      <c r="AC178" s="25">
        <f t="shared" si="218"/>
        <v>0.49520894929566051</v>
      </c>
      <c r="AD178" s="26">
        <f t="shared" si="219"/>
        <v>2.6324075687301787E-2</v>
      </c>
      <c r="AE178" s="16">
        <f t="shared" si="196"/>
        <v>0.52153186774651872</v>
      </c>
      <c r="AG178" s="14">
        <v>2000</v>
      </c>
      <c r="AH178" s="23">
        <f t="shared" si="220"/>
        <v>1.9852999999999998</v>
      </c>
      <c r="AI178" s="24">
        <f t="shared" si="221"/>
        <v>0.47699907119606333</v>
      </c>
      <c r="AJ178" s="34">
        <f t="shared" si="222"/>
        <v>0.99415880140314805</v>
      </c>
      <c r="AK178" s="25">
        <f t="shared" si="223"/>
        <v>0.46046738677407406</v>
      </c>
      <c r="AL178" s="26">
        <f t="shared" si="224"/>
        <v>4.9048201971024644E-3</v>
      </c>
      <c r="AM178" s="16">
        <f t="shared" si="198"/>
        <v>0.53369141462907399</v>
      </c>
      <c r="AO178" s="14">
        <v>2000</v>
      </c>
      <c r="AP178" s="23">
        <f t="shared" si="259"/>
        <v>1.6875</v>
      </c>
      <c r="AQ178" s="24">
        <f t="shared" si="244"/>
        <v>0.41069235130332543</v>
      </c>
      <c r="AR178" s="34">
        <f t="shared" si="245"/>
        <v>0.8391096677584271</v>
      </c>
      <c r="AS178" s="25">
        <f t="shared" si="246"/>
        <v>0.38228410424373394</v>
      </c>
      <c r="AT178" s="26">
        <f t="shared" si="247"/>
        <v>5.2719641775198769E-3</v>
      </c>
      <c r="AU178" s="16">
        <f t="shared" si="230"/>
        <v>0.45682556351469317</v>
      </c>
      <c r="AW178" s="14">
        <v>2000</v>
      </c>
      <c r="AX178" s="23">
        <f t="shared" si="260"/>
        <v>1.6875</v>
      </c>
      <c r="AY178" s="24">
        <f t="shared" si="248"/>
        <v>0.41069235130332543</v>
      </c>
      <c r="AZ178" s="34">
        <f t="shared" si="249"/>
        <v>0.8391096677584271</v>
      </c>
      <c r="BA178" s="25">
        <f t="shared" si="250"/>
        <v>0.38228410424373394</v>
      </c>
      <c r="BB178" s="26">
        <f t="shared" si="261"/>
        <v>5.2719641775198769E-3</v>
      </c>
      <c r="BC178" s="16">
        <f t="shared" si="231"/>
        <v>0.45682556351469317</v>
      </c>
      <c r="BD178">
        <v>1</v>
      </c>
      <c r="BF178" s="14">
        <v>2000</v>
      </c>
      <c r="BG178" s="23">
        <f t="shared" si="251"/>
        <v>3.6875</v>
      </c>
      <c r="BH178" s="24">
        <f t="shared" si="252"/>
        <v>0.5454262435120304</v>
      </c>
      <c r="BI178" s="34">
        <f t="shared" si="262"/>
        <v>0.92075891912146957</v>
      </c>
      <c r="BJ178" s="25">
        <f t="shared" si="253"/>
        <v>0.50789833710995325</v>
      </c>
      <c r="BK178" s="26">
        <f t="shared" si="263"/>
        <v>9.8571776124077703E-3</v>
      </c>
      <c r="BL178" s="16">
        <f t="shared" si="232"/>
        <v>0.41286058201151632</v>
      </c>
      <c r="BN178" s="14">
        <v>2000</v>
      </c>
      <c r="BO178" s="23">
        <f t="shared" si="254"/>
        <v>3.6875</v>
      </c>
      <c r="BP178" s="24">
        <f t="shared" si="255"/>
        <v>0.5454262435120304</v>
      </c>
      <c r="BQ178" s="34">
        <f t="shared" si="256"/>
        <v>0.92075891912146957</v>
      </c>
      <c r="BR178" s="25">
        <f t="shared" si="257"/>
        <v>0.50789833710995325</v>
      </c>
      <c r="BS178" s="26">
        <f t="shared" si="258"/>
        <v>9.8571776124077703E-3</v>
      </c>
      <c r="BT178" s="16">
        <f t="shared" si="233"/>
        <v>0.41286058201151632</v>
      </c>
      <c r="BU178">
        <v>1</v>
      </c>
    </row>
    <row r="179" spans="1:73" x14ac:dyDescent="0.35">
      <c r="A179" s="6">
        <v>2001</v>
      </c>
      <c r="B179" s="23">
        <f t="shared" si="199"/>
        <v>2.0250059999999999</v>
      </c>
      <c r="C179" s="24">
        <f t="shared" si="234"/>
        <v>0.53207156488301743</v>
      </c>
      <c r="D179" s="34">
        <f t="shared" si="235"/>
        <v>1.0309081461563574</v>
      </c>
      <c r="E179" s="25">
        <f t="shared" si="236"/>
        <v>0.49562468639439594</v>
      </c>
      <c r="F179" s="26">
        <f t="shared" si="237"/>
        <v>1.1930087818695669E-2</v>
      </c>
      <c r="G179" s="16">
        <f t="shared" si="238"/>
        <v>0.53528345976196146</v>
      </c>
      <c r="I179" s="6">
        <v>2001</v>
      </c>
      <c r="J179" s="23">
        <f t="shared" si="205"/>
        <v>2.0250059999999999</v>
      </c>
      <c r="K179" s="24">
        <f t="shared" si="239"/>
        <v>0.48909889463694589</v>
      </c>
      <c r="L179" s="34">
        <f t="shared" si="240"/>
        <v>1.0157632611967471</v>
      </c>
      <c r="M179" s="25">
        <f t="shared" si="241"/>
        <v>0.47232486337961105</v>
      </c>
      <c r="N179" s="26">
        <f t="shared" si="242"/>
        <v>1.0334212573604095E-2</v>
      </c>
      <c r="O179" s="16">
        <f t="shared" si="243"/>
        <v>0.54343839781713599</v>
      </c>
      <c r="Q179" s="6">
        <v>2001</v>
      </c>
      <c r="R179" s="23">
        <f t="shared" si="210"/>
        <v>2.0250059999999999</v>
      </c>
      <c r="S179" s="24">
        <f t="shared" si="211"/>
        <v>0.59069644999544724</v>
      </c>
      <c r="T179" s="34">
        <f t="shared" si="212"/>
        <v>1.0401784181756113</v>
      </c>
      <c r="U179" s="25">
        <f t="shared" si="213"/>
        <v>0.50988664334709444</v>
      </c>
      <c r="V179" s="26">
        <f t="shared" si="214"/>
        <v>1.4064910879812162E-2</v>
      </c>
      <c r="W179" s="16">
        <f t="shared" si="194"/>
        <v>0.53029177482851686</v>
      </c>
      <c r="Y179" s="6">
        <v>2001</v>
      </c>
      <c r="Z179" s="23">
        <f t="shared" si="215"/>
        <v>2.0250059999999999</v>
      </c>
      <c r="AA179" s="24">
        <f t="shared" si="216"/>
        <v>0.58459499096831502</v>
      </c>
      <c r="AB179" s="34">
        <f t="shared" si="217"/>
        <v>1.0379361908388325</v>
      </c>
      <c r="AC179" s="25">
        <f t="shared" si="218"/>
        <v>0.50643706282897327</v>
      </c>
      <c r="AD179" s="26">
        <f t="shared" si="219"/>
        <v>2.7456799283524132E-2</v>
      </c>
      <c r="AE179" s="16">
        <f t="shared" si="196"/>
        <v>0.53149912800985921</v>
      </c>
      <c r="AG179" s="6">
        <v>2001</v>
      </c>
      <c r="AH179" s="23">
        <f t="shared" si="220"/>
        <v>2.0250059999999999</v>
      </c>
      <c r="AI179" s="24">
        <f t="shared" si="221"/>
        <v>0.49045020475793571</v>
      </c>
      <c r="AJ179" s="34">
        <f t="shared" si="222"/>
        <v>1.0164985755938991</v>
      </c>
      <c r="AK179" s="25">
        <f t="shared" si="223"/>
        <v>0.47345611629830653</v>
      </c>
      <c r="AL179" s="26">
        <f t="shared" si="224"/>
        <v>5.1511113341985394E-3</v>
      </c>
      <c r="AM179" s="16">
        <f t="shared" si="198"/>
        <v>0.54304245929559258</v>
      </c>
      <c r="AO179" s="6">
        <v>2001</v>
      </c>
      <c r="AP179" s="23">
        <f t="shared" si="259"/>
        <v>1.7437500000000001</v>
      </c>
      <c r="AQ179" s="24">
        <f t="shared" si="244"/>
        <v>0.42917298969357975</v>
      </c>
      <c r="AR179" s="34">
        <f t="shared" si="245"/>
        <v>0.86998744663984606</v>
      </c>
      <c r="AS179" s="25">
        <f t="shared" si="246"/>
        <v>0.39949991790745554</v>
      </c>
      <c r="AT179" s="26">
        <f t="shared" si="247"/>
        <v>5.7020086961593582E-3</v>
      </c>
      <c r="AU179" s="16">
        <f t="shared" si="230"/>
        <v>0.47048752873239053</v>
      </c>
      <c r="AW179" s="6">
        <v>2001</v>
      </c>
      <c r="AX179" s="23">
        <f t="shared" si="260"/>
        <v>1.7437500000000001</v>
      </c>
      <c r="AY179" s="24">
        <f t="shared" si="248"/>
        <v>0.42917298969357975</v>
      </c>
      <c r="AZ179" s="34">
        <f t="shared" si="249"/>
        <v>0.86998744663984606</v>
      </c>
      <c r="BA179" s="25">
        <f t="shared" si="250"/>
        <v>0.39949991790745554</v>
      </c>
      <c r="BB179" s="26">
        <f t="shared" si="261"/>
        <v>5.7020086961593582E-3</v>
      </c>
      <c r="BC179" s="16">
        <f t="shared" si="231"/>
        <v>0.47048752873239053</v>
      </c>
      <c r="BD179">
        <v>1</v>
      </c>
      <c r="BF179" s="6">
        <v>2001</v>
      </c>
      <c r="BG179" s="23">
        <f t="shared" si="251"/>
        <v>3.7437500000000004</v>
      </c>
      <c r="BH179" s="24">
        <f t="shared" si="252"/>
        <v>0.55748776384374321</v>
      </c>
      <c r="BI179" s="34">
        <f t="shared" si="262"/>
        <v>0.94776235482490745</v>
      </c>
      <c r="BJ179" s="25">
        <f t="shared" si="253"/>
        <v>0.51915362280754973</v>
      </c>
      <c r="BK179" s="26">
        <f t="shared" si="263"/>
        <v>1.0412744873801878E-2</v>
      </c>
      <c r="BL179" s="16">
        <f t="shared" si="232"/>
        <v>0.42860873201735772</v>
      </c>
      <c r="BN179" s="6">
        <v>2001</v>
      </c>
      <c r="BO179" s="23">
        <f t="shared" si="254"/>
        <v>3.7437500000000004</v>
      </c>
      <c r="BP179" s="24">
        <f t="shared" si="255"/>
        <v>0.55748776384374321</v>
      </c>
      <c r="BQ179" s="34">
        <f t="shared" si="256"/>
        <v>0.94776235482490745</v>
      </c>
      <c r="BR179" s="25">
        <f t="shared" si="257"/>
        <v>0.51915362280754973</v>
      </c>
      <c r="BS179" s="26">
        <f t="shared" si="258"/>
        <v>1.0412744873801878E-2</v>
      </c>
      <c r="BT179" s="16">
        <f t="shared" si="233"/>
        <v>0.42860873201735772</v>
      </c>
      <c r="BU179">
        <v>1</v>
      </c>
    </row>
    <row r="180" spans="1:73" x14ac:dyDescent="0.35">
      <c r="A180" s="14">
        <v>2002</v>
      </c>
      <c r="B180" s="23">
        <f t="shared" si="199"/>
        <v>2.0647120000000001</v>
      </c>
      <c r="C180" s="24">
        <f t="shared" si="234"/>
        <v>0.5448548008587718</v>
      </c>
      <c r="D180" s="34">
        <f t="shared" si="235"/>
        <v>1.0525567461148782</v>
      </c>
      <c r="E180" s="25">
        <f t="shared" si="236"/>
        <v>0.50755007094596649</v>
      </c>
      <c r="F180" s="26">
        <f t="shared" si="237"/>
        <v>1.2470736078301544E-2</v>
      </c>
      <c r="G180" s="16">
        <f t="shared" si="238"/>
        <v>0.54500667516891166</v>
      </c>
      <c r="I180" s="14">
        <v>2002</v>
      </c>
      <c r="J180" s="23">
        <f t="shared" si="205"/>
        <v>2.0647120000000001</v>
      </c>
      <c r="K180" s="24">
        <f t="shared" si="239"/>
        <v>0.50262321342808713</v>
      </c>
      <c r="L180" s="34">
        <f t="shared" si="240"/>
        <v>1.0381547139588172</v>
      </c>
      <c r="M180" s="25">
        <f t="shared" si="241"/>
        <v>0.48539309839818023</v>
      </c>
      <c r="N180" s="26">
        <f t="shared" si="242"/>
        <v>1.0840980662719005E-2</v>
      </c>
      <c r="O180" s="16">
        <f t="shared" si="243"/>
        <v>0.55276161556063697</v>
      </c>
      <c r="Q180" s="14">
        <v>2002</v>
      </c>
      <c r="R180" s="23">
        <f t="shared" si="210"/>
        <v>2.0647120000000001</v>
      </c>
      <c r="S180" s="24">
        <f t="shared" si="211"/>
        <v>0.6035182263247324</v>
      </c>
      <c r="T180" s="34">
        <f t="shared" si="212"/>
        <v>1.0612957954055884</v>
      </c>
      <c r="U180" s="25">
        <f t="shared" si="213"/>
        <v>0.52099476216244345</v>
      </c>
      <c r="V180" s="26">
        <f t="shared" si="214"/>
        <v>1.4658604866591219E-2</v>
      </c>
      <c r="W180" s="16">
        <f t="shared" si="194"/>
        <v>0.54030103324314493</v>
      </c>
      <c r="Y180" s="14">
        <v>2002</v>
      </c>
      <c r="Z180" s="23">
        <f t="shared" si="215"/>
        <v>2.0647120000000001</v>
      </c>
      <c r="AA180" s="24">
        <f t="shared" si="216"/>
        <v>0.59748706740787638</v>
      </c>
      <c r="AB180" s="34">
        <f t="shared" si="217"/>
        <v>1.0591430394158037</v>
      </c>
      <c r="AC180" s="25">
        <f t="shared" si="218"/>
        <v>0.51768282987046699</v>
      </c>
      <c r="AD180" s="26">
        <f t="shared" si="219"/>
        <v>2.861338243624021E-2</v>
      </c>
      <c r="AE180" s="16">
        <f t="shared" si="196"/>
        <v>0.54146020954533669</v>
      </c>
      <c r="AG180" s="14">
        <v>2002</v>
      </c>
      <c r="AH180" s="23">
        <f t="shared" si="220"/>
        <v>2.0647120000000001</v>
      </c>
      <c r="AI180" s="24">
        <f t="shared" si="221"/>
        <v>0.50395094405356577</v>
      </c>
      <c r="AJ180" s="34">
        <f t="shared" si="222"/>
        <v>1.0388696174404521</v>
      </c>
      <c r="AK180" s="25">
        <f t="shared" si="223"/>
        <v>0.48649294990838793</v>
      </c>
      <c r="AL180" s="26">
        <f t="shared" si="224"/>
        <v>5.4041257420996674E-3</v>
      </c>
      <c r="AM180" s="16">
        <f t="shared" si="198"/>
        <v>0.55237666753206427</v>
      </c>
      <c r="AO180" s="14">
        <v>2002</v>
      </c>
      <c r="AP180" s="23">
        <f t="shared" si="259"/>
        <v>1.8</v>
      </c>
      <c r="AQ180" s="24">
        <f t="shared" si="244"/>
        <v>0.44773314073472276</v>
      </c>
      <c r="AR180" s="34">
        <f t="shared" si="245"/>
        <v>0.90091412496981516</v>
      </c>
      <c r="AS180" s="25">
        <f t="shared" si="246"/>
        <v>0.41679096149202327</v>
      </c>
      <c r="AT180" s="26">
        <f t="shared" si="247"/>
        <v>6.150446076488336E-3</v>
      </c>
      <c r="AU180" s="16">
        <f t="shared" si="230"/>
        <v>0.48412316347779188</v>
      </c>
      <c r="AW180" s="14">
        <v>2002</v>
      </c>
      <c r="AX180" s="23">
        <f t="shared" si="260"/>
        <v>1.8</v>
      </c>
      <c r="AY180" s="24">
        <f t="shared" si="248"/>
        <v>0.44773314073472276</v>
      </c>
      <c r="AZ180" s="34">
        <f t="shared" si="249"/>
        <v>0.90091412496981516</v>
      </c>
      <c r="BA180" s="25">
        <f t="shared" si="250"/>
        <v>0.41679096149202327</v>
      </c>
      <c r="BB180" s="26">
        <f t="shared" si="261"/>
        <v>6.150446076488336E-3</v>
      </c>
      <c r="BC180" s="16">
        <f t="shared" si="231"/>
        <v>0.48412316347779188</v>
      </c>
      <c r="BD180">
        <v>1</v>
      </c>
      <c r="BF180" s="14">
        <v>2002</v>
      </c>
      <c r="BG180" s="23">
        <f t="shared" si="251"/>
        <v>3.8</v>
      </c>
      <c r="BH180" s="24">
        <f t="shared" si="252"/>
        <v>0.569432593538024</v>
      </c>
      <c r="BI180" s="34">
        <f t="shared" si="262"/>
        <v>0.97469578268549339</v>
      </c>
      <c r="BJ180" s="25">
        <f t="shared" si="253"/>
        <v>0.53030120413152837</v>
      </c>
      <c r="BK180" s="26">
        <f t="shared" si="263"/>
        <v>1.0979866459403263E-2</v>
      </c>
      <c r="BL180" s="16">
        <f t="shared" si="232"/>
        <v>0.44439457855396503</v>
      </c>
      <c r="BN180" s="14">
        <v>2002</v>
      </c>
      <c r="BO180" s="23">
        <f t="shared" si="254"/>
        <v>3.8</v>
      </c>
      <c r="BP180" s="24">
        <f t="shared" si="255"/>
        <v>0.569432593538024</v>
      </c>
      <c r="BQ180" s="34">
        <f t="shared" si="256"/>
        <v>0.97469578268549339</v>
      </c>
      <c r="BR180" s="25">
        <f t="shared" si="257"/>
        <v>0.53030120413152837</v>
      </c>
      <c r="BS180" s="26">
        <f t="shared" si="258"/>
        <v>1.0979866459403263E-2</v>
      </c>
      <c r="BT180" s="16">
        <f t="shared" si="233"/>
        <v>0.44439457855396503</v>
      </c>
      <c r="BU180">
        <v>1</v>
      </c>
    </row>
    <row r="181" spans="1:73" x14ac:dyDescent="0.35">
      <c r="A181" s="6">
        <v>2003</v>
      </c>
      <c r="B181" s="23">
        <f t="shared" si="199"/>
        <v>2.1044179999999999</v>
      </c>
      <c r="C181" s="24">
        <f t="shared" si="234"/>
        <v>0.55765180222003674</v>
      </c>
      <c r="D181" s="34">
        <f t="shared" si="235"/>
        <v>1.0742142329335749</v>
      </c>
      <c r="E181" s="25">
        <f t="shared" si="236"/>
        <v>0.51948912759011523</v>
      </c>
      <c r="F181" s="26">
        <f t="shared" si="237"/>
        <v>1.3023818319314899E-2</v>
      </c>
      <c r="G181" s="16">
        <f t="shared" si="238"/>
        <v>0.55472510534345965</v>
      </c>
      <c r="I181" s="6">
        <v>2003</v>
      </c>
      <c r="J181" s="23">
        <f t="shared" si="205"/>
        <v>2.1044179999999999</v>
      </c>
      <c r="K181" s="24">
        <f t="shared" si="239"/>
        <v>0.51619828520095801</v>
      </c>
      <c r="L181" s="34">
        <f t="shared" si="240"/>
        <v>1.0605783067023777</v>
      </c>
      <c r="M181" s="25">
        <f t="shared" si="241"/>
        <v>0.49851077954211959</v>
      </c>
      <c r="N181" s="26">
        <f t="shared" si="242"/>
        <v>1.1361201417390722E-2</v>
      </c>
      <c r="O181" s="16">
        <f t="shared" si="243"/>
        <v>0.56206752716025821</v>
      </c>
      <c r="Q181" s="6">
        <v>2003</v>
      </c>
      <c r="R181" s="23">
        <f t="shared" si="210"/>
        <v>2.1044179999999999</v>
      </c>
      <c r="S181" s="24">
        <f t="shared" si="211"/>
        <v>0.61634850954502107</v>
      </c>
      <c r="T181" s="34">
        <f t="shared" si="212"/>
        <v>1.0824190498785264</v>
      </c>
      <c r="U181" s="25">
        <f t="shared" si="213"/>
        <v>0.53211192289004083</v>
      </c>
      <c r="V181" s="26">
        <f t="shared" si="214"/>
        <v>1.5264623475619854E-2</v>
      </c>
      <c r="W181" s="16">
        <f t="shared" si="194"/>
        <v>0.55030712698848561</v>
      </c>
      <c r="Y181" s="6">
        <v>2003</v>
      </c>
      <c r="Z181" s="23">
        <f t="shared" si="215"/>
        <v>2.1044179999999999</v>
      </c>
      <c r="AA181" s="24">
        <f t="shared" si="216"/>
        <v>0.61039576586113564</v>
      </c>
      <c r="AB181" s="34">
        <f t="shared" si="217"/>
        <v>1.0803613509180727</v>
      </c>
      <c r="AC181" s="25">
        <f t="shared" si="218"/>
        <v>0.52894623218165027</v>
      </c>
      <c r="AD181" s="26">
        <f t="shared" si="219"/>
        <v>2.9793810460580578E-2</v>
      </c>
      <c r="AE181" s="16">
        <f t="shared" si="196"/>
        <v>0.55141511873642246</v>
      </c>
      <c r="AG181" s="6">
        <v>2003</v>
      </c>
      <c r="AH181" s="23">
        <f t="shared" si="220"/>
        <v>2.1044179999999999</v>
      </c>
      <c r="AI181" s="24">
        <f t="shared" si="221"/>
        <v>0.51749886556834357</v>
      </c>
      <c r="AJ181" s="34">
        <f t="shared" si="222"/>
        <v>1.0612704072883763</v>
      </c>
      <c r="AK181" s="25">
        <f t="shared" si="223"/>
        <v>0.49957554967442502</v>
      </c>
      <c r="AL181" s="26">
        <f t="shared" si="224"/>
        <v>5.6638839434608058E-3</v>
      </c>
      <c r="AM181" s="16">
        <f t="shared" si="198"/>
        <v>0.56169485761395133</v>
      </c>
      <c r="AO181" s="6">
        <v>2003</v>
      </c>
      <c r="AP181" s="23">
        <f t="shared" si="259"/>
        <v>1.85625</v>
      </c>
      <c r="AQ181" s="24">
        <f t="shared" si="244"/>
        <v>0.46636593077823796</v>
      </c>
      <c r="AR181" s="34">
        <f t="shared" si="245"/>
        <v>0.931885550451925</v>
      </c>
      <c r="AS181" s="25">
        <f t="shared" si="246"/>
        <v>0.43415084684911548</v>
      </c>
      <c r="AT181" s="26">
        <f t="shared" si="247"/>
        <v>6.6173313508234447E-3</v>
      </c>
      <c r="AU181" s="16">
        <f t="shared" si="230"/>
        <v>0.49773470360280953</v>
      </c>
      <c r="AW181" s="6">
        <v>2003</v>
      </c>
      <c r="AX181" s="23">
        <f t="shared" si="260"/>
        <v>1.85625</v>
      </c>
      <c r="AY181" s="24">
        <f t="shared" si="248"/>
        <v>0.46636593077823796</v>
      </c>
      <c r="AZ181" s="34">
        <f t="shared" si="249"/>
        <v>0.931885550451925</v>
      </c>
      <c r="BA181" s="25">
        <f t="shared" si="250"/>
        <v>0.43415084684911548</v>
      </c>
      <c r="BB181" s="26">
        <f t="shared" si="261"/>
        <v>6.6173313508234447E-3</v>
      </c>
      <c r="BC181" s="16">
        <f t="shared" si="231"/>
        <v>0.49773470360280953</v>
      </c>
      <c r="BD181">
        <v>1</v>
      </c>
      <c r="BF181" s="6">
        <v>2003</v>
      </c>
      <c r="BG181" s="23">
        <f t="shared" ref="BG181:BG212" si="264">BL$116*(BF181-BF$148)+BG$148</f>
        <v>3.8562500000000002</v>
      </c>
      <c r="BH181" s="24">
        <f t="shared" si="252"/>
        <v>0.58127136942821267</v>
      </c>
      <c r="BI181" s="34">
        <f t="shared" si="262"/>
        <v>1.0015656267432576</v>
      </c>
      <c r="BJ181" s="25">
        <f t="shared" si="253"/>
        <v>0.54135096422039608</v>
      </c>
      <c r="BK181" s="26">
        <f t="shared" si="263"/>
        <v>1.1558423056617997E-2</v>
      </c>
      <c r="BL181" s="16">
        <f t="shared" si="232"/>
        <v>0.46021466252286147</v>
      </c>
      <c r="BN181" s="6">
        <v>2003</v>
      </c>
      <c r="BO181" s="23">
        <f t="shared" ref="BO181:BO212" si="265">BT$116*(BN181-BN$148)+BO$148</f>
        <v>3.8562500000000002</v>
      </c>
      <c r="BP181" s="24">
        <f t="shared" si="255"/>
        <v>0.58127136942821267</v>
      </c>
      <c r="BQ181" s="34">
        <f t="shared" si="256"/>
        <v>1.0015656267432576</v>
      </c>
      <c r="BR181" s="25">
        <f t="shared" si="257"/>
        <v>0.54135096422039608</v>
      </c>
      <c r="BS181" s="26">
        <f t="shared" si="258"/>
        <v>1.1558423056617997E-2</v>
      </c>
      <c r="BT181" s="16">
        <f t="shared" si="233"/>
        <v>0.46021466252286147</v>
      </c>
      <c r="BU181">
        <v>1</v>
      </c>
    </row>
    <row r="182" spans="1:73" x14ac:dyDescent="0.35">
      <c r="A182" s="14">
        <v>2004</v>
      </c>
      <c r="B182" s="23">
        <f t="shared" si="199"/>
        <v>2.1441239999999997</v>
      </c>
      <c r="C182" s="24">
        <f t="shared" si="234"/>
        <v>0.57046204671197531</v>
      </c>
      <c r="D182" s="34">
        <f t="shared" si="235"/>
        <v>1.0958802909709178</v>
      </c>
      <c r="E182" s="25">
        <f t="shared" si="236"/>
        <v>0.53144137072448905</v>
      </c>
      <c r="F182" s="26">
        <f t="shared" si="237"/>
        <v>1.3589335362611801E-2</v>
      </c>
      <c r="G182" s="16">
        <f t="shared" si="238"/>
        <v>0.56443892024642872</v>
      </c>
      <c r="I182" s="14">
        <v>2004</v>
      </c>
      <c r="J182" s="23">
        <f t="shared" si="205"/>
        <v>2.1441239999999997</v>
      </c>
      <c r="K182" s="24">
        <f t="shared" si="239"/>
        <v>0.52982186228777173</v>
      </c>
      <c r="L182" s="34">
        <f t="shared" si="240"/>
        <v>1.0830326304522502</v>
      </c>
      <c r="M182" s="25">
        <f t="shared" si="241"/>
        <v>0.51167573915730846</v>
      </c>
      <c r="N182" s="26">
        <f t="shared" si="242"/>
        <v>1.1894910921227879E-2</v>
      </c>
      <c r="O182" s="16">
        <f t="shared" si="243"/>
        <v>0.57135689129494172</v>
      </c>
      <c r="Q182" s="14">
        <v>2004</v>
      </c>
      <c r="R182" s="23">
        <f t="shared" si="210"/>
        <v>2.1441239999999997</v>
      </c>
      <c r="S182" s="24">
        <f t="shared" si="211"/>
        <v>0.62918729017360253</v>
      </c>
      <c r="T182" s="34">
        <f t="shared" si="212"/>
        <v>1.1035481759433252</v>
      </c>
      <c r="U182" s="25">
        <f t="shared" si="213"/>
        <v>0.54323811683588519</v>
      </c>
      <c r="V182" s="26">
        <f t="shared" si="214"/>
        <v>1.5882962852150195E-2</v>
      </c>
      <c r="W182" s="16">
        <f t="shared" si="194"/>
        <v>0.56031005910744003</v>
      </c>
      <c r="Y182" s="14">
        <v>2004</v>
      </c>
      <c r="Z182" s="23">
        <f t="shared" si="215"/>
        <v>2.1441239999999997</v>
      </c>
      <c r="AA182" s="24">
        <f t="shared" si="216"/>
        <v>0.62332106915527641</v>
      </c>
      <c r="AB182" s="34">
        <f t="shared" si="217"/>
        <v>1.1015911144097121</v>
      </c>
      <c r="AC182" s="25">
        <f t="shared" si="218"/>
        <v>0.54022725293801888</v>
      </c>
      <c r="AD182" s="26">
        <f t="shared" si="219"/>
        <v>3.0998068666627788E-2</v>
      </c>
      <c r="AE182" s="16">
        <f t="shared" si="196"/>
        <v>0.56136386147169326</v>
      </c>
      <c r="AG182" s="14">
        <v>2004</v>
      </c>
      <c r="AH182" s="23">
        <f t="shared" si="220"/>
        <v>2.1441239999999997</v>
      </c>
      <c r="AI182" s="24">
        <f t="shared" si="221"/>
        <v>0.53109167617646436</v>
      </c>
      <c r="AJ182" s="34">
        <f t="shared" si="222"/>
        <v>1.0836995072414009</v>
      </c>
      <c r="AK182" s="25">
        <f t="shared" si="223"/>
        <v>0.51270170344830923</v>
      </c>
      <c r="AL182" s="26">
        <f t="shared" si="224"/>
        <v>5.930405287347112E-3</v>
      </c>
      <c r="AM182" s="16">
        <f t="shared" si="198"/>
        <v>0.57099780379309162</v>
      </c>
      <c r="AO182" s="14">
        <v>2004</v>
      </c>
      <c r="AP182" s="23">
        <f t="shared" si="259"/>
        <v>1.9125000000000001</v>
      </c>
      <c r="AQ182" s="24">
        <f t="shared" si="244"/>
        <v>0.48506519168363194</v>
      </c>
      <c r="AR182" s="34">
        <f t="shared" si="245"/>
        <v>0.96289799694921796</v>
      </c>
      <c r="AS182" s="25">
        <f t="shared" si="246"/>
        <v>0.4515738414603353</v>
      </c>
      <c r="AT182" s="26">
        <f t="shared" si="247"/>
        <v>7.1027132381175986E-3</v>
      </c>
      <c r="AU182" s="16">
        <f t="shared" si="230"/>
        <v>0.51132415548888266</v>
      </c>
      <c r="AW182" s="14">
        <v>2004</v>
      </c>
      <c r="AX182" s="23">
        <f t="shared" si="260"/>
        <v>1.9125000000000001</v>
      </c>
      <c r="AY182" s="24">
        <f t="shared" si="248"/>
        <v>0.48506519168363194</v>
      </c>
      <c r="AZ182" s="34">
        <f t="shared" si="249"/>
        <v>0.96289799694921796</v>
      </c>
      <c r="BA182" s="25">
        <f t="shared" si="250"/>
        <v>0.4515738414603353</v>
      </c>
      <c r="BB182" s="26">
        <f t="shared" si="261"/>
        <v>7.1027132381175986E-3</v>
      </c>
      <c r="BC182" s="16">
        <f t="shared" si="231"/>
        <v>0.51132415548888266</v>
      </c>
      <c r="BD182">
        <v>1</v>
      </c>
      <c r="BF182" s="14">
        <v>2004</v>
      </c>
      <c r="BG182" s="23">
        <f t="shared" si="264"/>
        <v>3.9125000000000001</v>
      </c>
      <c r="BH182" s="24">
        <f t="shared" si="252"/>
        <v>0.59301382319371854</v>
      </c>
      <c r="BI182" s="34">
        <f t="shared" si="262"/>
        <v>1.028377764369679</v>
      </c>
      <c r="BJ182" s="25">
        <f t="shared" si="253"/>
        <v>0.55231194518412141</v>
      </c>
      <c r="BK182" s="26">
        <f t="shared" si="263"/>
        <v>1.2148305346612157E-2</v>
      </c>
      <c r="BL182" s="16">
        <f t="shared" si="232"/>
        <v>0.47606581918555757</v>
      </c>
      <c r="BN182" s="14">
        <v>2004</v>
      </c>
      <c r="BO182" s="23">
        <f t="shared" si="265"/>
        <v>3.9125000000000001</v>
      </c>
      <c r="BP182" s="24">
        <f t="shared" si="255"/>
        <v>0.59301382319371854</v>
      </c>
      <c r="BQ182" s="34">
        <f t="shared" si="256"/>
        <v>1.028377764369679</v>
      </c>
      <c r="BR182" s="25">
        <f t="shared" si="257"/>
        <v>0.55231194518412141</v>
      </c>
      <c r="BS182" s="26">
        <f t="shared" si="258"/>
        <v>1.2148305346612157E-2</v>
      </c>
      <c r="BT182" s="16">
        <f t="shared" si="233"/>
        <v>0.47606581918555757</v>
      </c>
      <c r="BU182">
        <v>1</v>
      </c>
    </row>
    <row r="183" spans="1:73" x14ac:dyDescent="0.35">
      <c r="A183" s="6">
        <v>2005</v>
      </c>
      <c r="B183" s="23">
        <f t="shared" si="199"/>
        <v>2.1838299999999999</v>
      </c>
      <c r="C183" s="24">
        <f t="shared" si="234"/>
        <v>0.58328506396800817</v>
      </c>
      <c r="D183" s="34">
        <f t="shared" si="235"/>
        <v>1.1175546359276596</v>
      </c>
      <c r="E183" s="25">
        <f t="shared" si="236"/>
        <v>0.54340636296563039</v>
      </c>
      <c r="F183" s="26">
        <f t="shared" si="237"/>
        <v>1.4167287551052059E-2</v>
      </c>
      <c r="G183" s="16">
        <f t="shared" si="238"/>
        <v>0.57414827296202919</v>
      </c>
      <c r="I183" s="6">
        <v>2005</v>
      </c>
      <c r="J183" s="23">
        <f t="shared" si="205"/>
        <v>2.1838299999999999</v>
      </c>
      <c r="K183" s="24">
        <f t="shared" si="239"/>
        <v>0.54349181827836235</v>
      </c>
      <c r="L183" s="34">
        <f t="shared" si="240"/>
        <v>1.1055163522385607</v>
      </c>
      <c r="M183" s="25">
        <f t="shared" si="241"/>
        <v>0.52488592652086263</v>
      </c>
      <c r="N183" s="26">
        <f t="shared" si="242"/>
        <v>1.2442143031742577E-2</v>
      </c>
      <c r="O183" s="16">
        <f t="shared" si="243"/>
        <v>0.58063042571769807</v>
      </c>
      <c r="Q183" s="6">
        <v>2005</v>
      </c>
      <c r="R183" s="23">
        <f t="shared" si="210"/>
        <v>2.1838299999999999</v>
      </c>
      <c r="S183" s="24">
        <f t="shared" si="211"/>
        <v>0.64203456004002823</v>
      </c>
      <c r="T183" s="34">
        <f t="shared" si="212"/>
        <v>1.1246831686819214</v>
      </c>
      <c r="U183" s="25">
        <f t="shared" si="213"/>
        <v>0.55437333643372522</v>
      </c>
      <c r="V183" s="26">
        <f t="shared" si="214"/>
        <v>1.6513619137087626E-2</v>
      </c>
      <c r="W183" s="16">
        <f t="shared" si="194"/>
        <v>0.5703098322481962</v>
      </c>
      <c r="Y183" s="6">
        <v>2005</v>
      </c>
      <c r="Z183" s="23">
        <f t="shared" si="215"/>
        <v>2.1838299999999999</v>
      </c>
      <c r="AA183" s="24">
        <f t="shared" si="216"/>
        <v>0.63626296144885042</v>
      </c>
      <c r="AB183" s="34">
        <f t="shared" si="217"/>
        <v>1.1228323196985703</v>
      </c>
      <c r="AC183" s="25">
        <f t="shared" si="218"/>
        <v>0.55152587645933915</v>
      </c>
      <c r="AD183" s="26">
        <f t="shared" si="219"/>
        <v>3.2226142362127952E-2</v>
      </c>
      <c r="AE183" s="16">
        <f t="shared" si="196"/>
        <v>0.57130644323923119</v>
      </c>
      <c r="AG183" s="6">
        <v>2005</v>
      </c>
      <c r="AH183" s="23">
        <f t="shared" si="220"/>
        <v>2.1838299999999999</v>
      </c>
      <c r="AI183" s="24">
        <f t="shared" si="221"/>
        <v>0.54472720612342584</v>
      </c>
      <c r="AJ183" s="34">
        <f t="shared" si="222"/>
        <v>1.1061555567612058</v>
      </c>
      <c r="AK183" s="25">
        <f t="shared" si="223"/>
        <v>0.52586931809416304</v>
      </c>
      <c r="AL183" s="26">
        <f t="shared" si="224"/>
        <v>6.2037080124088912E-3</v>
      </c>
      <c r="AM183" s="16">
        <f t="shared" si="198"/>
        <v>0.58028623866704276</v>
      </c>
      <c r="AO183" s="6">
        <v>2005</v>
      </c>
      <c r="AP183" s="23">
        <f t="shared" si="259"/>
        <v>1.96875</v>
      </c>
      <c r="AQ183" s="24">
        <f t="shared" si="244"/>
        <v>0.50382538836044133</v>
      </c>
      <c r="AR183" s="34">
        <f t="shared" si="245"/>
        <v>0.99394812071622107</v>
      </c>
      <c r="AS183" s="25">
        <f t="shared" si="246"/>
        <v>0.46905480110187869</v>
      </c>
      <c r="AT183" s="26">
        <f t="shared" si="247"/>
        <v>7.6066347925895211E-3</v>
      </c>
      <c r="AU183" s="16">
        <f t="shared" si="230"/>
        <v>0.52489331961434238</v>
      </c>
      <c r="AW183" s="6">
        <v>2005</v>
      </c>
      <c r="AX183" s="23">
        <f t="shared" si="260"/>
        <v>1.96875</v>
      </c>
      <c r="AY183" s="24">
        <f t="shared" si="248"/>
        <v>0.50382538836044133</v>
      </c>
      <c r="AZ183" s="34">
        <f t="shared" si="249"/>
        <v>0.99394812071622107</v>
      </c>
      <c r="BA183" s="25">
        <f t="shared" si="250"/>
        <v>0.46905480110187869</v>
      </c>
      <c r="BB183" s="26">
        <f t="shared" si="261"/>
        <v>7.6066347925895211E-3</v>
      </c>
      <c r="BC183" s="16">
        <f t="shared" si="231"/>
        <v>0.52489331961434238</v>
      </c>
      <c r="BD183">
        <v>1</v>
      </c>
      <c r="BF183" s="6">
        <v>2005</v>
      </c>
      <c r="BG183" s="23">
        <f t="shared" si="264"/>
        <v>3.96875</v>
      </c>
      <c r="BH183" s="24">
        <f t="shared" si="252"/>
        <v>0.60466885837417472</v>
      </c>
      <c r="BI183" s="34">
        <f t="shared" si="262"/>
        <v>1.0551375727804595</v>
      </c>
      <c r="BJ183" s="25">
        <f t="shared" si="253"/>
        <v>0.56319241966224531</v>
      </c>
      <c r="BK183" s="26">
        <f t="shared" si="263"/>
        <v>1.2749413154031424E-2</v>
      </c>
      <c r="BL183" s="16">
        <f t="shared" si="232"/>
        <v>0.49194515311821418</v>
      </c>
      <c r="BN183" s="6">
        <v>2005</v>
      </c>
      <c r="BO183" s="23">
        <f t="shared" si="265"/>
        <v>3.96875</v>
      </c>
      <c r="BP183" s="24">
        <f t="shared" si="255"/>
        <v>0.60466885837417472</v>
      </c>
      <c r="BQ183" s="34">
        <f t="shared" si="256"/>
        <v>1.0551375727804595</v>
      </c>
      <c r="BR183" s="25">
        <f t="shared" si="257"/>
        <v>0.56319241966224531</v>
      </c>
      <c r="BS183" s="26">
        <f t="shared" si="258"/>
        <v>1.2749413154031424E-2</v>
      </c>
      <c r="BT183" s="16">
        <f t="shared" si="233"/>
        <v>0.49194515311821418</v>
      </c>
      <c r="BU183">
        <v>1</v>
      </c>
    </row>
    <row r="184" spans="1:73" x14ac:dyDescent="0.35">
      <c r="A184" s="14">
        <v>2006</v>
      </c>
      <c r="B184" s="23">
        <f t="shared" si="199"/>
        <v>2.2235359999999997</v>
      </c>
      <c r="C184" s="24">
        <f t="shared" si="234"/>
        <v>0.59612043032758377</v>
      </c>
      <c r="D184" s="34">
        <f t="shared" si="235"/>
        <v>1.1392370117165971</v>
      </c>
      <c r="E184" s="25">
        <f t="shared" si="236"/>
        <v>0.55538371033322653</v>
      </c>
      <c r="F184" s="26">
        <f t="shared" si="237"/>
        <v>1.4757674797347091E-2</v>
      </c>
      <c r="G184" s="16">
        <f t="shared" si="238"/>
        <v>0.58385330138337055</v>
      </c>
      <c r="I184" s="14">
        <v>2006</v>
      </c>
      <c r="J184" s="23">
        <f t="shared" si="205"/>
        <v>2.2235359999999997</v>
      </c>
      <c r="K184" s="24">
        <f t="shared" si="239"/>
        <v>0.5572061414689502</v>
      </c>
      <c r="L184" s="34">
        <f t="shared" si="240"/>
        <v>1.128028210990371</v>
      </c>
      <c r="M184" s="25">
        <f t="shared" si="241"/>
        <v>0.53813940152364792</v>
      </c>
      <c r="N184" s="26">
        <f t="shared" si="242"/>
        <v>1.3002929500722056E-2</v>
      </c>
      <c r="O184" s="16">
        <f t="shared" si="243"/>
        <v>0.58988880946672306</v>
      </c>
      <c r="Q184" s="14">
        <v>2006</v>
      </c>
      <c r="R184" s="23">
        <f t="shared" si="210"/>
        <v>2.2235359999999997</v>
      </c>
      <c r="S184" s="24">
        <f t="shared" si="211"/>
        <v>0.65489031203368631</v>
      </c>
      <c r="T184" s="34">
        <f t="shared" si="212"/>
        <v>1.1458240237683055</v>
      </c>
      <c r="U184" s="25">
        <f t="shared" si="213"/>
        <v>0.56551757502816258</v>
      </c>
      <c r="V184" s="26">
        <f t="shared" si="214"/>
        <v>1.7156588468062617E-2</v>
      </c>
      <c r="W184" s="16">
        <f t="shared" si="194"/>
        <v>0.58030644874014292</v>
      </c>
      <c r="Y184" s="14">
        <v>2006</v>
      </c>
      <c r="Z184" s="23">
        <f t="shared" si="215"/>
        <v>2.2235359999999997</v>
      </c>
      <c r="AA184" s="24">
        <f t="shared" si="216"/>
        <v>0.6492214279778199</v>
      </c>
      <c r="AB184" s="34">
        <f t="shared" si="217"/>
        <v>1.1440849571945546</v>
      </c>
      <c r="AC184" s="25">
        <f t="shared" si="218"/>
        <v>0.56284208799162272</v>
      </c>
      <c r="AD184" s="26">
        <f t="shared" si="219"/>
        <v>3.3478016854681533E-2</v>
      </c>
      <c r="AE184" s="16">
        <f t="shared" si="196"/>
        <v>0.58124286920293189</v>
      </c>
      <c r="AG184" s="14">
        <v>2006</v>
      </c>
      <c r="AH184" s="23">
        <f t="shared" si="220"/>
        <v>2.2235359999999997</v>
      </c>
      <c r="AI184" s="24">
        <f t="shared" si="221"/>
        <v>0.55840340238620645</v>
      </c>
      <c r="AJ184" s="34">
        <f t="shared" si="222"/>
        <v>1.1286372685040302</v>
      </c>
      <c r="AK184" s="25">
        <f t="shared" si="223"/>
        <v>0.5390764130831236</v>
      </c>
      <c r="AL184" s="26">
        <f t="shared" si="224"/>
        <v>6.4838093066564694E-3</v>
      </c>
      <c r="AM184" s="16">
        <f t="shared" si="198"/>
        <v>0.58956085542090664</v>
      </c>
      <c r="AO184" s="14">
        <v>2006</v>
      </c>
      <c r="AP184" s="23">
        <f t="shared" si="259"/>
        <v>2.0249999999999999</v>
      </c>
      <c r="AQ184" s="24">
        <f t="shared" si="244"/>
        <v>0.52264155375193</v>
      </c>
      <c r="AR184" s="34">
        <f t="shared" si="245"/>
        <v>1.0250329211261044</v>
      </c>
      <c r="AS184" s="25">
        <f t="shared" si="246"/>
        <v>0.48658910942477618</v>
      </c>
      <c r="AT184" s="26">
        <f t="shared" si="247"/>
        <v>8.1291339857366782E-3</v>
      </c>
      <c r="AU184" s="16">
        <f t="shared" si="230"/>
        <v>0.53844381170132827</v>
      </c>
      <c r="AW184" s="14">
        <v>2006</v>
      </c>
      <c r="AX184" s="23">
        <f t="shared" si="260"/>
        <v>2.0249999999999999</v>
      </c>
      <c r="AY184" s="24">
        <f t="shared" si="248"/>
        <v>0.52264155375193</v>
      </c>
      <c r="AZ184" s="34">
        <f t="shared" si="249"/>
        <v>1.0250329211261044</v>
      </c>
      <c r="BA184" s="25">
        <f t="shared" si="250"/>
        <v>0.48658910942477618</v>
      </c>
      <c r="BB184" s="26">
        <f t="shared" si="261"/>
        <v>8.1291339857366782E-3</v>
      </c>
      <c r="BC184" s="16">
        <f t="shared" si="231"/>
        <v>0.53844381170132827</v>
      </c>
      <c r="BD184">
        <v>1</v>
      </c>
      <c r="BF184" s="14">
        <v>2006</v>
      </c>
      <c r="BG184" s="23">
        <f t="shared" si="264"/>
        <v>4.0250000000000004</v>
      </c>
      <c r="BH184" s="24">
        <f t="shared" si="252"/>
        <v>0.61624462083092135</v>
      </c>
      <c r="BI184" s="34">
        <f t="shared" si="262"/>
        <v>1.0818499715908003</v>
      </c>
      <c r="BJ184" s="25">
        <f t="shared" si="253"/>
        <v>0.57399995629353906</v>
      </c>
      <c r="BK184" s="26">
        <f t="shared" si="263"/>
        <v>1.3361654669065951E-2</v>
      </c>
      <c r="BL184" s="16">
        <f t="shared" si="232"/>
        <v>0.50785001529726126</v>
      </c>
      <c r="BN184" s="14">
        <v>2006</v>
      </c>
      <c r="BO184" s="23">
        <f t="shared" si="265"/>
        <v>4.0250000000000004</v>
      </c>
      <c r="BP184" s="24">
        <f t="shared" si="255"/>
        <v>0.61624462083092135</v>
      </c>
      <c r="BQ184" s="34">
        <f t="shared" si="256"/>
        <v>1.0818499715908003</v>
      </c>
      <c r="BR184" s="25">
        <f t="shared" si="257"/>
        <v>0.57399995629353906</v>
      </c>
      <c r="BS184" s="26">
        <f t="shared" si="258"/>
        <v>1.3361654669065951E-2</v>
      </c>
      <c r="BT184" s="16">
        <f t="shared" si="233"/>
        <v>0.50785001529726126</v>
      </c>
      <c r="BU184">
        <v>1</v>
      </c>
    </row>
    <row r="185" spans="1:73" x14ac:dyDescent="0.35">
      <c r="A185" s="6">
        <v>2007</v>
      </c>
      <c r="B185" s="23">
        <f t="shared" si="199"/>
        <v>2.263242</v>
      </c>
      <c r="C185" s="24">
        <f t="shared" si="234"/>
        <v>0.60896776417152154</v>
      </c>
      <c r="D185" s="34">
        <f t="shared" si="235"/>
        <v>1.1609271876449641</v>
      </c>
      <c r="E185" s="25">
        <f t="shared" si="236"/>
        <v>0.56737305791532933</v>
      </c>
      <c r="F185" s="26">
        <f t="shared" si="237"/>
        <v>1.5360496627146978E-2</v>
      </c>
      <c r="G185" s="16">
        <f t="shared" si="238"/>
        <v>0.59355412972963473</v>
      </c>
      <c r="I185" s="6">
        <v>2007</v>
      </c>
      <c r="J185" s="23">
        <f t="shared" si="205"/>
        <v>2.263242</v>
      </c>
      <c r="K185" s="24">
        <f t="shared" si="239"/>
        <v>0.57096292866485743</v>
      </c>
      <c r="L185" s="34">
        <f t="shared" si="240"/>
        <v>1.1505670136511732</v>
      </c>
      <c r="M185" s="25">
        <f t="shared" si="241"/>
        <v>0.55143432869411269</v>
      </c>
      <c r="N185" s="26">
        <f t="shared" si="242"/>
        <v>1.3577300088096902E-2</v>
      </c>
      <c r="O185" s="16">
        <f t="shared" si="243"/>
        <v>0.59913268495706051</v>
      </c>
      <c r="Q185" s="6">
        <v>2007</v>
      </c>
      <c r="R185" s="23">
        <f t="shared" si="210"/>
        <v>2.263242</v>
      </c>
      <c r="S185" s="24">
        <f t="shared" si="211"/>
        <v>0.66775453989996658</v>
      </c>
      <c r="T185" s="34">
        <f t="shared" si="212"/>
        <v>1.1669707373546747</v>
      </c>
      <c r="U185" s="25">
        <f t="shared" si="213"/>
        <v>0.57667082669949987</v>
      </c>
      <c r="V185" s="26">
        <f t="shared" si="214"/>
        <v>1.7811866980296191E-2</v>
      </c>
      <c r="W185" s="16">
        <f t="shared" si="194"/>
        <v>0.59029991065517484</v>
      </c>
      <c r="Y185" s="6">
        <v>2007</v>
      </c>
      <c r="Z185" s="23">
        <f t="shared" si="215"/>
        <v>2.263242</v>
      </c>
      <c r="AA185" s="24">
        <f t="shared" si="216"/>
        <v>0.66219645485027223</v>
      </c>
      <c r="AB185" s="34">
        <f t="shared" si="217"/>
        <v>1.165349017795078</v>
      </c>
      <c r="AC185" s="25">
        <f t="shared" si="218"/>
        <v>0.57417587353088939</v>
      </c>
      <c r="AD185" s="26">
        <f t="shared" si="219"/>
        <v>3.4753677453513168E-2</v>
      </c>
      <c r="AE185" s="16">
        <f t="shared" si="196"/>
        <v>0.59117314426418865</v>
      </c>
      <c r="AG185" s="6">
        <v>2007</v>
      </c>
      <c r="AH185" s="23">
        <f t="shared" si="220"/>
        <v>2.263242</v>
      </c>
      <c r="AI185" s="24">
        <f t="shared" si="221"/>
        <v>0.57211832239079863</v>
      </c>
      <c r="AJ185" s="34">
        <f t="shared" si="222"/>
        <v>1.1511434243813548</v>
      </c>
      <c r="AK185" s="25">
        <f t="shared" si="223"/>
        <v>0.55232111443285359</v>
      </c>
      <c r="AL185" s="26">
        <f t="shared" si="224"/>
        <v>6.7707253640179911E-3</v>
      </c>
      <c r="AM185" s="16">
        <f t="shared" si="198"/>
        <v>0.59882230994850116</v>
      </c>
      <c r="AO185" s="6">
        <v>2007</v>
      </c>
      <c r="AP185" s="23">
        <f t="shared" si="259"/>
        <v>2.0812500000000003</v>
      </c>
      <c r="AQ185" s="24">
        <f t="shared" si="244"/>
        <v>0.54150923049618693</v>
      </c>
      <c r="AR185" s="34">
        <f t="shared" si="245"/>
        <v>1.056149705431296</v>
      </c>
      <c r="AS185" s="25">
        <f t="shared" si="246"/>
        <v>0.50417262374045535</v>
      </c>
      <c r="AT185" s="26">
        <f t="shared" si="247"/>
        <v>8.6702442285733674E-3</v>
      </c>
      <c r="AU185" s="16">
        <f t="shared" si="230"/>
        <v>0.5519770816908407</v>
      </c>
      <c r="AW185" s="6">
        <v>2007</v>
      </c>
      <c r="AX185" s="23">
        <f t="shared" si="260"/>
        <v>2.0812500000000003</v>
      </c>
      <c r="AY185" s="24">
        <f t="shared" si="248"/>
        <v>0.54150923049618693</v>
      </c>
      <c r="AZ185" s="34">
        <f t="shared" si="249"/>
        <v>1.056149705431296</v>
      </c>
      <c r="BA185" s="25">
        <f t="shared" si="250"/>
        <v>0.50417262374045535</v>
      </c>
      <c r="BB185" s="26">
        <f t="shared" si="261"/>
        <v>8.6702442285733674E-3</v>
      </c>
      <c r="BC185" s="16">
        <f t="shared" si="231"/>
        <v>0.5519770816908407</v>
      </c>
      <c r="BD185">
        <v>1</v>
      </c>
      <c r="BF185" s="6">
        <v>2007</v>
      </c>
      <c r="BG185" s="23">
        <f t="shared" si="264"/>
        <v>4.0812500000000007</v>
      </c>
      <c r="BH185" s="24">
        <f t="shared" si="252"/>
        <v>0.6277485632133406</v>
      </c>
      <c r="BI185" s="34">
        <f t="shared" si="262"/>
        <v>1.108519461749907</v>
      </c>
      <c r="BJ185" s="25">
        <f t="shared" si="253"/>
        <v>0.58474147961524137</v>
      </c>
      <c r="BK185" s="26">
        <f t="shared" si="263"/>
        <v>1.398494573570507E-2</v>
      </c>
      <c r="BL185" s="16">
        <f t="shared" si="232"/>
        <v>0.52377798213466564</v>
      </c>
      <c r="BN185" s="6">
        <v>2007</v>
      </c>
      <c r="BO185" s="23">
        <f t="shared" si="265"/>
        <v>4.0812500000000007</v>
      </c>
      <c r="BP185" s="24">
        <f t="shared" si="255"/>
        <v>0.6277485632133406</v>
      </c>
      <c r="BQ185" s="34">
        <f t="shared" si="256"/>
        <v>1.108519461749907</v>
      </c>
      <c r="BR185" s="25">
        <f t="shared" si="257"/>
        <v>0.58474147961524137</v>
      </c>
      <c r="BS185" s="26">
        <f t="shared" si="258"/>
        <v>1.398494573570507E-2</v>
      </c>
      <c r="BT185" s="16">
        <f t="shared" si="233"/>
        <v>0.52377798213466564</v>
      </c>
      <c r="BU185">
        <v>1</v>
      </c>
    </row>
    <row r="186" spans="1:73" x14ac:dyDescent="0.35">
      <c r="A186" s="14">
        <v>2008</v>
      </c>
      <c r="B186" s="23">
        <f t="shared" si="199"/>
        <v>2.3029479999999998</v>
      </c>
      <c r="C186" s="24">
        <f t="shared" si="234"/>
        <v>0.62182672172323583</v>
      </c>
      <c r="D186" s="34">
        <f t="shared" si="235"/>
        <v>1.1826249558782309</v>
      </c>
      <c r="E186" s="25">
        <f t="shared" si="236"/>
        <v>0.57937408596650952</v>
      </c>
      <c r="F186" s="26">
        <f t="shared" si="237"/>
        <v>1.5975752217824171E-2</v>
      </c>
      <c r="G186" s="16">
        <f t="shared" si="238"/>
        <v>0.60325086991172139</v>
      </c>
      <c r="I186" s="14">
        <v>2008</v>
      </c>
      <c r="J186" s="23">
        <f t="shared" si="205"/>
        <v>2.3029479999999998</v>
      </c>
      <c r="K186" s="24">
        <f t="shared" si="239"/>
        <v>0.58476037931804981</v>
      </c>
      <c r="L186" s="34">
        <f t="shared" si="240"/>
        <v>1.1731316315042508</v>
      </c>
      <c r="M186" s="25">
        <f t="shared" si="241"/>
        <v>0.5647689715450015</v>
      </c>
      <c r="N186" s="26">
        <f t="shared" si="242"/>
        <v>1.4165282669657147E-2</v>
      </c>
      <c r="O186" s="16">
        <f t="shared" si="243"/>
        <v>0.60836265995924932</v>
      </c>
      <c r="Q186" s="14">
        <v>2008</v>
      </c>
      <c r="R186" s="23">
        <f t="shared" si="210"/>
        <v>2.3029479999999998</v>
      </c>
      <c r="S186" s="24">
        <f t="shared" si="211"/>
        <v>0.68062723807565595</v>
      </c>
      <c r="T186" s="34">
        <f t="shared" si="212"/>
        <v>1.1881233059794982</v>
      </c>
      <c r="U186" s="25">
        <f t="shared" si="213"/>
        <v>0.58783308612230545</v>
      </c>
      <c r="V186" s="26">
        <f t="shared" si="214"/>
        <v>1.8479450807298712E-2</v>
      </c>
      <c r="W186" s="16">
        <f t="shared" si="194"/>
        <v>0.60029021985719277</v>
      </c>
      <c r="Y186" s="14">
        <v>2008</v>
      </c>
      <c r="Z186" s="23">
        <f t="shared" si="215"/>
        <v>2.3029479999999998</v>
      </c>
      <c r="AA186" s="24">
        <f t="shared" si="216"/>
        <v>0.67518802888047946</v>
      </c>
      <c r="AB186" s="34">
        <f t="shared" si="217"/>
        <v>1.1866244927924576</v>
      </c>
      <c r="AC186" s="25">
        <f t="shared" si="218"/>
        <v>0.58552721968070431</v>
      </c>
      <c r="AD186" s="26">
        <f t="shared" si="219"/>
        <v>3.6053109470901214E-2</v>
      </c>
      <c r="AE186" s="16">
        <f t="shared" si="196"/>
        <v>0.60109727311175332</v>
      </c>
      <c r="AG186" s="14">
        <v>2008</v>
      </c>
      <c r="AH186" s="23">
        <f t="shared" si="220"/>
        <v>2.3029479999999998</v>
      </c>
      <c r="AI186" s="24">
        <f t="shared" si="221"/>
        <v>0.58587012806786243</v>
      </c>
      <c r="AJ186" s="34">
        <f t="shared" si="222"/>
        <v>1.1736728718325979</v>
      </c>
      <c r="AK186" s="25">
        <f t="shared" si="223"/>
        <v>0.56560164897322784</v>
      </c>
      <c r="AL186" s="26">
        <f t="shared" si="224"/>
        <v>7.0644714378532746E-3</v>
      </c>
      <c r="AM186" s="16">
        <f t="shared" si="198"/>
        <v>0.6080712228593701</v>
      </c>
      <c r="AO186" s="14">
        <v>2008</v>
      </c>
      <c r="AP186" s="23">
        <f t="shared" si="259"/>
        <v>2.1375000000000002</v>
      </c>
      <c r="AQ186" s="24">
        <f t="shared" si="244"/>
        <v>0.56042441857883407</v>
      </c>
      <c r="AR186" s="34">
        <f t="shared" si="245"/>
        <v>1.0872960571433052</v>
      </c>
      <c r="AS186" s="25">
        <f t="shared" si="246"/>
        <v>0.52180162637431582</v>
      </c>
      <c r="AT186" s="26">
        <f t="shared" si="247"/>
        <v>9.2299948402330516E-3</v>
      </c>
      <c r="AU186" s="16">
        <f t="shared" si="230"/>
        <v>0.56549443076898942</v>
      </c>
      <c r="AW186" s="14">
        <v>2008</v>
      </c>
      <c r="AX186" s="23">
        <f t="shared" si="260"/>
        <v>2.1375000000000002</v>
      </c>
      <c r="AY186" s="24">
        <f t="shared" si="248"/>
        <v>0.56042441857883407</v>
      </c>
      <c r="AZ186" s="34">
        <f t="shared" si="249"/>
        <v>1.0872960571433052</v>
      </c>
      <c r="BA186" s="25">
        <f t="shared" si="250"/>
        <v>0.52180162637431582</v>
      </c>
      <c r="BB186" s="26">
        <f t="shared" si="261"/>
        <v>9.2299948402330516E-3</v>
      </c>
      <c r="BC186" s="16">
        <f t="shared" si="231"/>
        <v>0.56549443076898942</v>
      </c>
      <c r="BD186">
        <v>1</v>
      </c>
      <c r="BF186" s="14">
        <v>2008</v>
      </c>
      <c r="BG186" s="23">
        <f t="shared" si="264"/>
        <v>4.1375000000000002</v>
      </c>
      <c r="BH186" s="24">
        <f t="shared" si="252"/>
        <v>0.63918750394013779</v>
      </c>
      <c r="BI186" s="34">
        <f t="shared" si="262"/>
        <v>1.1351501611627879</v>
      </c>
      <c r="BJ186" s="25">
        <f t="shared" si="253"/>
        <v>0.5954233248658275</v>
      </c>
      <c r="BK186" s="26">
        <f t="shared" si="263"/>
        <v>1.4619209200550147E-2</v>
      </c>
      <c r="BL186" s="16">
        <f t="shared" si="232"/>
        <v>0.53972683629696039</v>
      </c>
      <c r="BN186" s="14">
        <v>2008</v>
      </c>
      <c r="BO186" s="23">
        <f t="shared" si="265"/>
        <v>4.1375000000000002</v>
      </c>
      <c r="BP186" s="24">
        <f t="shared" si="255"/>
        <v>0.63918750394013779</v>
      </c>
      <c r="BQ186" s="34">
        <f t="shared" si="256"/>
        <v>1.1351501611627879</v>
      </c>
      <c r="BR186" s="25">
        <f t="shared" si="257"/>
        <v>0.5954233248658275</v>
      </c>
      <c r="BS186" s="26">
        <f t="shared" si="258"/>
        <v>1.4619209200550147E-2</v>
      </c>
      <c r="BT186" s="16">
        <f t="shared" si="233"/>
        <v>0.53972683629696039</v>
      </c>
      <c r="BU186">
        <v>1</v>
      </c>
    </row>
    <row r="187" spans="1:73" x14ac:dyDescent="0.35">
      <c r="A187" s="6">
        <v>2009</v>
      </c>
      <c r="B187" s="23">
        <f t="shared" si="199"/>
        <v>2.342654</v>
      </c>
      <c r="C187" s="24">
        <f t="shared" si="234"/>
        <v>0.63469699326931028</v>
      </c>
      <c r="D187" s="34">
        <f t="shared" si="235"/>
        <v>1.2043301291572091</v>
      </c>
      <c r="E187" s="25">
        <f t="shared" si="236"/>
        <v>0.59138650639570634</v>
      </c>
      <c r="F187" s="26">
        <f t="shared" si="237"/>
        <v>1.6603440433383649E-2</v>
      </c>
      <c r="G187" s="16">
        <f t="shared" si="238"/>
        <v>0.61294362276150272</v>
      </c>
      <c r="I187" s="6">
        <v>2009</v>
      </c>
      <c r="J187" s="23">
        <f t="shared" si="205"/>
        <v>2.342654</v>
      </c>
      <c r="K187" s="24">
        <f t="shared" si="239"/>
        <v>0.59859678998141475</v>
      </c>
      <c r="L187" s="34">
        <f t="shared" si="240"/>
        <v>1.1957209966965769</v>
      </c>
      <c r="M187" s="25">
        <f t="shared" si="241"/>
        <v>0.57814168722550319</v>
      </c>
      <c r="N187" s="26">
        <f t="shared" si="242"/>
        <v>1.4766903338948662E-2</v>
      </c>
      <c r="O187" s="16">
        <f t="shared" si="243"/>
        <v>0.61757930947107376</v>
      </c>
      <c r="Q187" s="6">
        <v>2009</v>
      </c>
      <c r="R187" s="23">
        <f t="shared" si="210"/>
        <v>2.342654</v>
      </c>
      <c r="S187" s="24">
        <f t="shared" si="211"/>
        <v>0.69350840155602023</v>
      </c>
      <c r="T187" s="34">
        <f t="shared" si="212"/>
        <v>1.2092817264932794</v>
      </c>
      <c r="U187" s="25">
        <f t="shared" si="213"/>
        <v>0.5990043484511991</v>
      </c>
      <c r="V187" s="26">
        <f t="shared" si="214"/>
        <v>1.9159336081434115E-2</v>
      </c>
      <c r="W187" s="16">
        <f t="shared" si="194"/>
        <v>0.61027737804208027</v>
      </c>
      <c r="Y187" s="6">
        <v>2009</v>
      </c>
      <c r="Z187" s="23">
        <f t="shared" si="215"/>
        <v>2.342654</v>
      </c>
      <c r="AA187" s="24">
        <f t="shared" si="216"/>
        <v>0.68819613745476071</v>
      </c>
      <c r="AB187" s="34">
        <f t="shared" si="217"/>
        <v>1.2079113737990634</v>
      </c>
      <c r="AC187" s="25">
        <f t="shared" si="218"/>
        <v>0.59689611353702055</v>
      </c>
      <c r="AD187" s="26">
        <f t="shared" si="219"/>
        <v>3.737629822333223E-2</v>
      </c>
      <c r="AE187" s="16">
        <f t="shared" si="196"/>
        <v>0.61101526026204289</v>
      </c>
      <c r="AG187" s="6">
        <v>2009</v>
      </c>
      <c r="AH187" s="23">
        <f t="shared" si="220"/>
        <v>2.342654</v>
      </c>
      <c r="AI187" s="24">
        <f t="shared" si="221"/>
        <v>0.59965708022830488</v>
      </c>
      <c r="AJ187" s="34">
        <f t="shared" si="222"/>
        <v>1.1962245202984154</v>
      </c>
      <c r="AK187" s="25">
        <f t="shared" si="223"/>
        <v>0.5789163389206391</v>
      </c>
      <c r="AL187" s="26">
        <f t="shared" si="224"/>
        <v>7.3650618915875616E-3</v>
      </c>
      <c r="AM187" s="16">
        <f t="shared" si="198"/>
        <v>0.61730818137777632</v>
      </c>
      <c r="AO187" s="6">
        <v>2009</v>
      </c>
      <c r="AP187" s="23">
        <f t="shared" si="259"/>
        <v>2.1937500000000001</v>
      </c>
      <c r="AQ187" s="24">
        <f t="shared" si="244"/>
        <v>0.57938352836198437</v>
      </c>
      <c r="AR187" s="34">
        <f t="shared" si="245"/>
        <v>1.1184698076600501</v>
      </c>
      <c r="AS187" s="25">
        <f t="shared" si="246"/>
        <v>0.5394727810154617</v>
      </c>
      <c r="AT187" s="26">
        <f t="shared" si="247"/>
        <v>9.8084114684435248E-3</v>
      </c>
      <c r="AU187" s="16">
        <f t="shared" si="230"/>
        <v>0.57899702664458841</v>
      </c>
      <c r="AW187" s="6">
        <v>2009</v>
      </c>
      <c r="AX187" s="23">
        <f t="shared" si="260"/>
        <v>2.1937500000000001</v>
      </c>
      <c r="AY187" s="24">
        <f t="shared" si="248"/>
        <v>0.57938352836198437</v>
      </c>
      <c r="AZ187" s="34">
        <f t="shared" si="249"/>
        <v>1.1184698076600501</v>
      </c>
      <c r="BA187" s="25">
        <f t="shared" si="250"/>
        <v>0.5394727810154617</v>
      </c>
      <c r="BB187" s="26">
        <f t="shared" si="261"/>
        <v>9.8084114684435248E-3</v>
      </c>
      <c r="BC187" s="16">
        <f t="shared" si="231"/>
        <v>0.57899702664458841</v>
      </c>
      <c r="BD187">
        <v>1</v>
      </c>
      <c r="BF187" s="6">
        <v>2009</v>
      </c>
      <c r="BG187" s="23">
        <f t="shared" si="264"/>
        <v>4.1937499999999996</v>
      </c>
      <c r="BH187" s="24">
        <f t="shared" si="252"/>
        <v>0.65056768116225872</v>
      </c>
      <c r="BI187" s="34">
        <f t="shared" si="262"/>
        <v>1.1617458372812104</v>
      </c>
      <c r="BJ187" s="25">
        <f t="shared" si="253"/>
        <v>0.60605128812493914</v>
      </c>
      <c r="BK187" s="26">
        <f t="shared" si="263"/>
        <v>1.5264374317033039E-2</v>
      </c>
      <c r="BL187" s="16">
        <f t="shared" si="232"/>
        <v>0.55569454915627126</v>
      </c>
      <c r="BN187" s="6">
        <v>2009</v>
      </c>
      <c r="BO187" s="23">
        <f t="shared" si="265"/>
        <v>4.1937499999999996</v>
      </c>
      <c r="BP187" s="24">
        <f t="shared" si="255"/>
        <v>0.65056768116225872</v>
      </c>
      <c r="BQ187" s="34">
        <f t="shared" si="256"/>
        <v>1.1617458372812104</v>
      </c>
      <c r="BR187" s="25">
        <f t="shared" si="257"/>
        <v>0.60605128812493914</v>
      </c>
      <c r="BS187" s="26">
        <f t="shared" si="258"/>
        <v>1.5264374317033039E-2</v>
      </c>
      <c r="BT187" s="16">
        <f t="shared" si="233"/>
        <v>0.55569454915627126</v>
      </c>
      <c r="BU187">
        <v>1</v>
      </c>
    </row>
    <row r="188" spans="1:73" x14ac:dyDescent="0.35">
      <c r="A188" s="14">
        <v>2010</v>
      </c>
      <c r="B188" s="23">
        <f t="shared" si="199"/>
        <v>2.3823599999999998</v>
      </c>
      <c r="C188" s="24">
        <f t="shared" si="234"/>
        <v>0.647578299757541</v>
      </c>
      <c r="D188" s="34">
        <f t="shared" si="235"/>
        <v>1.2260425387431524</v>
      </c>
      <c r="E188" s="25">
        <f t="shared" si="236"/>
        <v>0.60341005960485006</v>
      </c>
      <c r="F188" s="26">
        <f t="shared" si="237"/>
        <v>1.7243559855886416E-2</v>
      </c>
      <c r="G188" s="16">
        <f t="shared" si="238"/>
        <v>0.62263247913830233</v>
      </c>
      <c r="I188" s="14">
        <v>2010</v>
      </c>
      <c r="J188" s="23">
        <f t="shared" si="205"/>
        <v>2.3823599999999998</v>
      </c>
      <c r="K188" s="24">
        <f t="shared" si="239"/>
        <v>0.61247054906266352</v>
      </c>
      <c r="L188" s="34">
        <f t="shared" si="240"/>
        <v>1.2183340989505167</v>
      </c>
      <c r="M188" s="25">
        <f t="shared" si="241"/>
        <v>0.59155092146233346</v>
      </c>
      <c r="N188" s="26">
        <f t="shared" si="242"/>
        <v>1.5382186503664252E-2</v>
      </c>
      <c r="O188" s="16">
        <f t="shared" si="243"/>
        <v>0.62678317748818324</v>
      </c>
      <c r="Q188" s="14">
        <v>2010</v>
      </c>
      <c r="R188" s="23">
        <f t="shared" si="210"/>
        <v>2.3823599999999998</v>
      </c>
      <c r="S188" s="24">
        <f t="shared" si="211"/>
        <v>0.70639802578746791</v>
      </c>
      <c r="T188" s="34">
        <f t="shared" si="212"/>
        <v>1.2304459959986049</v>
      </c>
      <c r="U188" s="25">
        <f t="shared" si="213"/>
        <v>0.61018460922862328</v>
      </c>
      <c r="V188" s="26">
        <f t="shared" si="214"/>
        <v>1.9851518934375444E-2</v>
      </c>
      <c r="W188" s="16">
        <f t="shared" si="194"/>
        <v>0.62026138676998166</v>
      </c>
      <c r="Y188" s="14">
        <v>2010</v>
      </c>
      <c r="Z188" s="23">
        <f t="shared" si="215"/>
        <v>2.3823599999999998</v>
      </c>
      <c r="AA188" s="24">
        <f t="shared" si="216"/>
        <v>0.70122076842305248</v>
      </c>
      <c r="AB188" s="34">
        <f t="shared" si="217"/>
        <v>1.2292096526868095</v>
      </c>
      <c r="AC188" s="25">
        <f t="shared" si="218"/>
        <v>0.60828254259509174</v>
      </c>
      <c r="AD188" s="26">
        <f t="shared" si="219"/>
        <v>3.872322903243311E-2</v>
      </c>
      <c r="AE188" s="16">
        <f t="shared" si="196"/>
        <v>0.62092711009171775</v>
      </c>
      <c r="AG188" s="14">
        <v>2010</v>
      </c>
      <c r="AH188" s="23">
        <f t="shared" si="220"/>
        <v>2.3823599999999998</v>
      </c>
      <c r="AI188" s="24">
        <f t="shared" si="221"/>
        <v>0.61347753324156395</v>
      </c>
      <c r="AJ188" s="34">
        <f t="shared" si="222"/>
        <v>1.2187973378838044</v>
      </c>
      <c r="AK188" s="25">
        <f t="shared" si="223"/>
        <v>0.59226359674431472</v>
      </c>
      <c r="AL188" s="26">
        <f t="shared" si="224"/>
        <v>7.6725102466201588E-3</v>
      </c>
      <c r="AM188" s="16">
        <f t="shared" si="198"/>
        <v>0.62653374113948967</v>
      </c>
      <c r="AO188" s="14">
        <v>2010</v>
      </c>
      <c r="AP188" s="23">
        <f t="shared" si="259"/>
        <v>2.25</v>
      </c>
      <c r="AQ188" s="24">
        <f t="shared" si="244"/>
        <v>0.59838333843728919</v>
      </c>
      <c r="AR188" s="34">
        <f t="shared" si="245"/>
        <v>1.1496690108071554</v>
      </c>
      <c r="AS188" s="25">
        <f t="shared" si="246"/>
        <v>0.55718309354946993</v>
      </c>
      <c r="AT188" s="26">
        <f t="shared" si="247"/>
        <v>1.0405516466817716E-2</v>
      </c>
      <c r="AU188" s="16">
        <f t="shared" si="230"/>
        <v>0.59248591725768551</v>
      </c>
      <c r="AW188" s="14">
        <v>2010</v>
      </c>
      <c r="AX188" s="23">
        <f t="shared" si="260"/>
        <v>2.25</v>
      </c>
      <c r="AY188" s="24">
        <f t="shared" si="248"/>
        <v>0.59838333843728919</v>
      </c>
      <c r="AZ188" s="34">
        <f t="shared" si="249"/>
        <v>1.1496690108071554</v>
      </c>
      <c r="BA188" s="25">
        <f t="shared" si="250"/>
        <v>0.55718309354946993</v>
      </c>
      <c r="BB188" s="26">
        <f t="shared" si="261"/>
        <v>1.0405516466817716E-2</v>
      </c>
      <c r="BC188" s="16">
        <f t="shared" si="231"/>
        <v>0.59248591725768551</v>
      </c>
      <c r="BD188">
        <v>1</v>
      </c>
      <c r="BF188" s="14">
        <v>2010</v>
      </c>
      <c r="BG188" s="23">
        <f t="shared" si="264"/>
        <v>4.25</v>
      </c>
      <c r="BH188" s="24">
        <f t="shared" si="252"/>
        <v>0.66189480213442442</v>
      </c>
      <c r="BI188" s="34">
        <f t="shared" si="262"/>
        <v>1.1883099369216845</v>
      </c>
      <c r="BJ188" s="25">
        <f t="shared" si="253"/>
        <v>0.61663067218720713</v>
      </c>
      <c r="BK188" s="26">
        <f t="shared" si="263"/>
        <v>1.5920376200326044E-2</v>
      </c>
      <c r="BL188" s="16">
        <f t="shared" si="232"/>
        <v>0.57167926473447739</v>
      </c>
      <c r="BN188" s="14">
        <v>2010</v>
      </c>
      <c r="BO188" s="23">
        <f t="shared" si="265"/>
        <v>4.25</v>
      </c>
      <c r="BP188" s="24">
        <f t="shared" si="255"/>
        <v>0.66189480213442442</v>
      </c>
      <c r="BQ188" s="34">
        <f t="shared" si="256"/>
        <v>1.1883099369216845</v>
      </c>
      <c r="BR188" s="25">
        <f t="shared" si="257"/>
        <v>0.61663067218720713</v>
      </c>
      <c r="BS188" s="26">
        <f t="shared" si="258"/>
        <v>1.5920376200326044E-2</v>
      </c>
      <c r="BT188" s="16">
        <f t="shared" si="233"/>
        <v>0.57167926473447739</v>
      </c>
      <c r="BU188">
        <v>1</v>
      </c>
    </row>
    <row r="189" spans="1:73" x14ac:dyDescent="0.35">
      <c r="A189" s="6">
        <v>2011</v>
      </c>
      <c r="B189" s="23">
        <f t="shared" si="199"/>
        <v>2.4220660000000001</v>
      </c>
      <c r="C189" s="24">
        <f t="shared" si="234"/>
        <v>0.66047038973474792</v>
      </c>
      <c r="D189" s="34">
        <f t="shared" si="235"/>
        <v>1.2477620325680978</v>
      </c>
      <c r="E189" s="25">
        <f t="shared" si="236"/>
        <v>0.61544451164322767</v>
      </c>
      <c r="F189" s="26">
        <f t="shared" si="237"/>
        <v>1.7896108813734535E-2</v>
      </c>
      <c r="G189" s="16">
        <f t="shared" si="238"/>
        <v>0.63231752092487015</v>
      </c>
      <c r="I189" s="6">
        <v>2011</v>
      </c>
      <c r="J189" s="23">
        <f t="shared" si="205"/>
        <v>2.4220660000000001</v>
      </c>
      <c r="K189" s="24">
        <f t="shared" si="239"/>
        <v>0.62638013186166963</v>
      </c>
      <c r="L189" s="34">
        <f t="shared" si="240"/>
        <v>1.2409699824531906</v>
      </c>
      <c r="M189" s="25">
        <f t="shared" si="241"/>
        <v>0.60499520377413951</v>
      </c>
      <c r="N189" s="26">
        <f t="shared" si="242"/>
        <v>1.6011154976826904E-2</v>
      </c>
      <c r="O189" s="16">
        <f t="shared" si="243"/>
        <v>0.63597477867905106</v>
      </c>
      <c r="Q189" s="6">
        <v>2011</v>
      </c>
      <c r="R189" s="23">
        <f t="shared" si="210"/>
        <v>2.4220660000000001</v>
      </c>
      <c r="S189" s="24">
        <f t="shared" si="211"/>
        <v>0.71929610658087562</v>
      </c>
      <c r="T189" s="34">
        <f t="shared" si="212"/>
        <v>1.2516161118017379</v>
      </c>
      <c r="U189" s="25">
        <f t="shared" si="213"/>
        <v>0.62137386431036579</v>
      </c>
      <c r="V189" s="26">
        <f t="shared" si="214"/>
        <v>2.0555995497472637E-2</v>
      </c>
      <c r="W189" s="16">
        <f t="shared" si="194"/>
        <v>0.63024224749137214</v>
      </c>
      <c r="Y189" s="6">
        <v>2011</v>
      </c>
      <c r="Z189" s="23">
        <f t="shared" si="215"/>
        <v>2.4220660000000001</v>
      </c>
      <c r="AA189" s="24">
        <f t="shared" si="216"/>
        <v>0.71426191001126049</v>
      </c>
      <c r="AB189" s="34">
        <f t="shared" si="217"/>
        <v>1.250519321538246</v>
      </c>
      <c r="AC189" s="25">
        <f t="shared" si="218"/>
        <v>0.61968649467422465</v>
      </c>
      <c r="AD189" s="26">
        <f t="shared" si="219"/>
        <v>4.0093887225723483E-2</v>
      </c>
      <c r="AE189" s="16">
        <f t="shared" si="196"/>
        <v>0.63083282686402131</v>
      </c>
      <c r="AG189" s="6">
        <v>2011</v>
      </c>
      <c r="AH189" s="23">
        <f t="shared" si="220"/>
        <v>2.4220660000000001</v>
      </c>
      <c r="AI189" s="24">
        <f t="shared" si="221"/>
        <v>0.62732993000030668</v>
      </c>
      <c r="AJ189" s="34">
        <f t="shared" si="222"/>
        <v>1.2413903482008029</v>
      </c>
      <c r="AK189" s="25">
        <f t="shared" si="223"/>
        <v>0.60564192030892761</v>
      </c>
      <c r="AL189" s="26">
        <f t="shared" si="224"/>
        <v>7.9868292276546373E-3</v>
      </c>
      <c r="AM189" s="16">
        <f t="shared" si="198"/>
        <v>0.63574842789187525</v>
      </c>
      <c r="AO189" s="6">
        <v>2011</v>
      </c>
      <c r="AP189" s="23">
        <f t="shared" si="259"/>
        <v>2.3062499999999999</v>
      </c>
      <c r="AQ189" s="24">
        <f t="shared" si="244"/>
        <v>0.61742095780762618</v>
      </c>
      <c r="AR189" s="34">
        <f t="shared" si="245"/>
        <v>1.1808919199939503</v>
      </c>
      <c r="AS189" s="25">
        <f t="shared" si="246"/>
        <v>0.57492987691376962</v>
      </c>
      <c r="AT189" s="26">
        <f t="shared" si="247"/>
        <v>1.1021329233395348E-2</v>
      </c>
      <c r="AU189" s="16">
        <f t="shared" si="230"/>
        <v>0.60596204308018065</v>
      </c>
      <c r="AW189" s="6">
        <v>2011</v>
      </c>
      <c r="AX189" s="23">
        <f t="shared" si="260"/>
        <v>2.3062499999999999</v>
      </c>
      <c r="AY189" s="24">
        <f t="shared" si="248"/>
        <v>0.61742095780762618</v>
      </c>
      <c r="AZ189" s="34">
        <f t="shared" si="249"/>
        <v>1.1808919199939503</v>
      </c>
      <c r="BA189" s="25">
        <f t="shared" si="250"/>
        <v>0.57492987691376962</v>
      </c>
      <c r="BB189" s="26">
        <f t="shared" si="261"/>
        <v>1.1021329233395348E-2</v>
      </c>
      <c r="BC189" s="16">
        <f t="shared" si="231"/>
        <v>0.60596204308018065</v>
      </c>
      <c r="BD189">
        <v>1</v>
      </c>
      <c r="BF189" s="6">
        <v>2011</v>
      </c>
      <c r="BG189" s="23">
        <f t="shared" si="264"/>
        <v>4.3062500000000004</v>
      </c>
      <c r="BH189" s="24">
        <f t="shared" si="252"/>
        <v>0.67317408838593817</v>
      </c>
      <c r="BI189" s="34">
        <f t="shared" si="262"/>
        <v>1.2148456135464145</v>
      </c>
      <c r="BJ189" s="25">
        <f t="shared" si="253"/>
        <v>0.62716632853294529</v>
      </c>
      <c r="BK189" s="26">
        <f t="shared" si="263"/>
        <v>1.6587155328630289E-2</v>
      </c>
      <c r="BL189" s="16">
        <f t="shared" si="232"/>
        <v>0.58767928501346922</v>
      </c>
      <c r="BN189" s="6">
        <v>2011</v>
      </c>
      <c r="BO189" s="23">
        <f t="shared" si="265"/>
        <v>4.3062500000000004</v>
      </c>
      <c r="BP189" s="24">
        <f t="shared" si="255"/>
        <v>0.67317408838593817</v>
      </c>
      <c r="BQ189" s="34">
        <f t="shared" si="256"/>
        <v>1.2148456135464145</v>
      </c>
      <c r="BR189" s="25">
        <f t="shared" si="257"/>
        <v>0.62716632853294529</v>
      </c>
      <c r="BS189" s="26">
        <f t="shared" si="258"/>
        <v>1.6587155328630289E-2</v>
      </c>
      <c r="BT189" s="16">
        <f t="shared" si="233"/>
        <v>0.58767928501346922</v>
      </c>
      <c r="BU189">
        <v>1</v>
      </c>
    </row>
    <row r="190" spans="1:73" x14ac:dyDescent="0.35">
      <c r="A190" s="14">
        <v>2012</v>
      </c>
      <c r="B190" s="23">
        <f t="shared" si="199"/>
        <v>2.4617719999999998</v>
      </c>
      <c r="C190" s="24">
        <f t="shared" si="234"/>
        <v>0.67337303659042136</v>
      </c>
      <c r="D190" s="34">
        <f t="shared" si="235"/>
        <v>1.2694884735699346</v>
      </c>
      <c r="E190" s="25">
        <f t="shared" si="236"/>
        <v>0.6274896516460533</v>
      </c>
      <c r="F190" s="26">
        <f t="shared" si="237"/>
        <v>1.8561085407131174E-2</v>
      </c>
      <c r="G190" s="16">
        <f t="shared" si="238"/>
        <v>0.64199882192388125</v>
      </c>
      <c r="I190" s="14">
        <v>2012</v>
      </c>
      <c r="J190" s="23">
        <f t="shared" si="205"/>
        <v>2.4617719999999998</v>
      </c>
      <c r="K190" s="24">
        <f t="shared" si="239"/>
        <v>0.64032409587592898</v>
      </c>
      <c r="L190" s="34">
        <f t="shared" si="240"/>
        <v>1.2636277429138991</v>
      </c>
      <c r="M190" s="25">
        <f t="shared" si="241"/>
        <v>0.61847314294446043</v>
      </c>
      <c r="N190" s="26">
        <f t="shared" si="242"/>
        <v>1.6653830063046566E-2</v>
      </c>
      <c r="O190" s="16">
        <f t="shared" si="243"/>
        <v>0.64515459996943869</v>
      </c>
      <c r="Q190" s="14">
        <v>2012</v>
      </c>
      <c r="R190" s="23">
        <f t="shared" si="210"/>
        <v>2.4617719999999998</v>
      </c>
      <c r="S190" s="24">
        <f t="shared" si="211"/>
        <v>0.73220264004159552</v>
      </c>
      <c r="T190" s="34">
        <f t="shared" si="212"/>
        <v>1.2727920713735219</v>
      </c>
      <c r="U190" s="25">
        <f t="shared" si="213"/>
        <v>0.63257210980541845</v>
      </c>
      <c r="V190" s="26">
        <f t="shared" si="214"/>
        <v>2.127276190204945E-2</v>
      </c>
      <c r="W190" s="16">
        <f t="shared" si="194"/>
        <v>0.64021996156810346</v>
      </c>
      <c r="Y190" s="14">
        <v>2012</v>
      </c>
      <c r="Z190" s="23">
        <f t="shared" si="215"/>
        <v>2.4617719999999998</v>
      </c>
      <c r="AA190" s="24">
        <f t="shared" si="216"/>
        <v>0.72731955075040966</v>
      </c>
      <c r="AB190" s="34">
        <f t="shared" si="217"/>
        <v>1.2718403726070198</v>
      </c>
      <c r="AC190" s="25">
        <f t="shared" si="218"/>
        <v>0.63110795785695373</v>
      </c>
      <c r="AD190" s="26">
        <f t="shared" si="219"/>
        <v>4.1488258137222844E-2</v>
      </c>
      <c r="AE190" s="16">
        <f t="shared" si="196"/>
        <v>0.64073241475006604</v>
      </c>
      <c r="AG190" s="14">
        <v>2012</v>
      </c>
      <c r="AH190" s="23">
        <f t="shared" si="220"/>
        <v>2.4617719999999998</v>
      </c>
      <c r="AI190" s="24">
        <f t="shared" si="221"/>
        <v>0.64121279715612733</v>
      </c>
      <c r="AJ190" s="34">
        <f t="shared" si="222"/>
        <v>1.2640026273811098</v>
      </c>
      <c r="AK190" s="25">
        <f t="shared" si="223"/>
        <v>0.61904988827863072</v>
      </c>
      <c r="AL190" s="26">
        <f t="shared" si="224"/>
        <v>8.3080308055893705E-3</v>
      </c>
      <c r="AM190" s="16">
        <f t="shared" si="198"/>
        <v>0.64495273910247908</v>
      </c>
      <c r="AO190" s="14">
        <v>2012</v>
      </c>
      <c r="AP190" s="23">
        <f t="shared" si="259"/>
        <v>2.3625000000000003</v>
      </c>
      <c r="AQ190" s="24">
        <f t="shared" si="244"/>
        <v>0.63649379195285938</v>
      </c>
      <c r="AR190" s="34">
        <f t="shared" si="245"/>
        <v>1.2121369677156228</v>
      </c>
      <c r="AS190" s="25">
        <f t="shared" si="246"/>
        <v>0.59271071956249688</v>
      </c>
      <c r="AT190" s="26">
        <f t="shared" si="247"/>
        <v>1.1655866514415095E-2</v>
      </c>
      <c r="AU190" s="16">
        <f t="shared" si="230"/>
        <v>0.61942624815312597</v>
      </c>
      <c r="AW190" s="14">
        <v>2012</v>
      </c>
      <c r="AX190" s="23">
        <f t="shared" si="260"/>
        <v>2.3625000000000003</v>
      </c>
      <c r="AY190" s="24">
        <f t="shared" si="248"/>
        <v>0.63649379195285938</v>
      </c>
      <c r="AZ190" s="34">
        <f t="shared" si="249"/>
        <v>1.2121369677156228</v>
      </c>
      <c r="BA190" s="25">
        <f t="shared" si="250"/>
        <v>0.59271071956249688</v>
      </c>
      <c r="BB190" s="26">
        <f t="shared" si="261"/>
        <v>1.1655866514415095E-2</v>
      </c>
      <c r="BC190" s="16">
        <f t="shared" si="231"/>
        <v>0.61942624815312597</v>
      </c>
      <c r="BD190">
        <v>1</v>
      </c>
      <c r="BF190" s="14">
        <v>2012</v>
      </c>
      <c r="BG190" s="23">
        <f t="shared" si="264"/>
        <v>4.3625000000000007</v>
      </c>
      <c r="BH190" s="24">
        <f t="shared" si="252"/>
        <v>0.6844103170481779</v>
      </c>
      <c r="BI190" s="34">
        <f t="shared" si="262"/>
        <v>1.2413557522230765</v>
      </c>
      <c r="BJ190" s="25">
        <f t="shared" si="253"/>
        <v>0.63766269572780965</v>
      </c>
      <c r="BK190" s="26">
        <f t="shared" si="263"/>
        <v>1.7264657086896496E-2</v>
      </c>
      <c r="BL190" s="16">
        <f t="shared" si="232"/>
        <v>0.60369305649526683</v>
      </c>
      <c r="BN190" s="14">
        <v>2012</v>
      </c>
      <c r="BO190" s="23">
        <f t="shared" si="265"/>
        <v>4.3625000000000007</v>
      </c>
      <c r="BP190" s="24">
        <f t="shared" si="255"/>
        <v>0.6844103170481779</v>
      </c>
      <c r="BQ190" s="34">
        <f t="shared" si="256"/>
        <v>1.2413557522230765</v>
      </c>
      <c r="BR190" s="25">
        <f t="shared" si="257"/>
        <v>0.63766269572780965</v>
      </c>
      <c r="BS190" s="26">
        <f t="shared" si="258"/>
        <v>1.7264657086896496E-2</v>
      </c>
      <c r="BT190" s="16">
        <f t="shared" si="233"/>
        <v>0.60369305649526683</v>
      </c>
      <c r="BU190">
        <v>1</v>
      </c>
    </row>
    <row r="191" spans="1:73" x14ac:dyDescent="0.35">
      <c r="A191" s="6">
        <v>2013</v>
      </c>
      <c r="B191" s="23">
        <f t="shared" si="199"/>
        <v>2.5014780000000001</v>
      </c>
      <c r="C191" s="24">
        <f t="shared" si="234"/>
        <v>0.68628603607565841</v>
      </c>
      <c r="D191" s="34">
        <f t="shared" si="235"/>
        <v>1.2912217381937601</v>
      </c>
      <c r="E191" s="25">
        <f t="shared" si="236"/>
        <v>0.63954528952886147</v>
      </c>
      <c r="F191" s="26">
        <f t="shared" si="237"/>
        <v>1.9238487530997796E-2</v>
      </c>
      <c r="G191" s="16">
        <f t="shared" si="238"/>
        <v>0.6516764486648986</v>
      </c>
      <c r="I191" s="6">
        <v>2013</v>
      </c>
      <c r="J191" s="23">
        <f t="shared" si="205"/>
        <v>2.5014780000000001</v>
      </c>
      <c r="K191" s="24">
        <f t="shared" si="239"/>
        <v>0.65430107635965618</v>
      </c>
      <c r="L191" s="34">
        <f t="shared" si="240"/>
        <v>1.2863065247805285</v>
      </c>
      <c r="M191" s="25">
        <f t="shared" si="241"/>
        <v>0.63198342273927488</v>
      </c>
      <c r="N191" s="26">
        <f t="shared" si="242"/>
        <v>1.7310231640116604E-2</v>
      </c>
      <c r="O191" s="16">
        <f t="shared" si="243"/>
        <v>0.65432310204125366</v>
      </c>
      <c r="Q191" s="6">
        <v>2013</v>
      </c>
      <c r="R191" s="23">
        <f t="shared" si="210"/>
        <v>2.5014780000000001</v>
      </c>
      <c r="S191" s="24">
        <f t="shared" si="211"/>
        <v>0.74511762251293612</v>
      </c>
      <c r="T191" s="34">
        <f t="shared" si="212"/>
        <v>1.2939738723178178</v>
      </c>
      <c r="U191" s="25">
        <f t="shared" si="213"/>
        <v>0.64377934202741183</v>
      </c>
      <c r="V191" s="26">
        <f t="shared" si="214"/>
        <v>2.200181427964315E-2</v>
      </c>
      <c r="W191" s="16">
        <f t="shared" si="194"/>
        <v>0.65019453029040597</v>
      </c>
      <c r="Y191" s="6">
        <v>2013</v>
      </c>
      <c r="Z191" s="23">
        <f t="shared" si="215"/>
        <v>2.5014780000000001</v>
      </c>
      <c r="AA191" s="24">
        <f t="shared" si="216"/>
        <v>0.74039367941937195</v>
      </c>
      <c r="AB191" s="34">
        <f t="shared" si="217"/>
        <v>1.2931727982859162</v>
      </c>
      <c r="AC191" s="25">
        <f t="shared" si="218"/>
        <v>0.64254692043987105</v>
      </c>
      <c r="AD191" s="26">
        <f t="shared" si="219"/>
        <v>4.2906327107940248E-2</v>
      </c>
      <c r="AE191" s="16">
        <f t="shared" si="196"/>
        <v>0.6506258778460452</v>
      </c>
      <c r="AG191" s="6">
        <v>2013</v>
      </c>
      <c r="AH191" s="23">
        <f t="shared" si="220"/>
        <v>2.5014780000000001</v>
      </c>
      <c r="AI191" s="24">
        <f t="shared" si="221"/>
        <v>0.65512474061165904</v>
      </c>
      <c r="AJ191" s="34">
        <f t="shared" si="222"/>
        <v>1.2866333012494904</v>
      </c>
      <c r="AK191" s="25">
        <f t="shared" si="223"/>
        <v>0.63248615576844658</v>
      </c>
      <c r="AL191" s="26">
        <f t="shared" si="224"/>
        <v>8.6361262380996954E-3</v>
      </c>
      <c r="AM191" s="16">
        <f t="shared" si="198"/>
        <v>0.6541471454810438</v>
      </c>
      <c r="AO191" s="6">
        <v>2013</v>
      </c>
      <c r="AP191" s="23">
        <f t="shared" si="259"/>
        <v>2.4187500000000002</v>
      </c>
      <c r="AQ191" s="24">
        <f t="shared" si="244"/>
        <v>0.65559951238076453</v>
      </c>
      <c r="AR191" s="34">
        <f t="shared" si="245"/>
        <v>1.243402747160578</v>
      </c>
      <c r="AS191" s="25">
        <f t="shared" si="246"/>
        <v>0.61052345717012013</v>
      </c>
      <c r="AT191" s="26">
        <f t="shared" si="247"/>
        <v>1.2309142676888202E-2</v>
      </c>
      <c r="AU191" s="16">
        <f t="shared" si="230"/>
        <v>0.63287928999045784</v>
      </c>
      <c r="AW191" s="6">
        <v>2013</v>
      </c>
      <c r="AX191" s="23">
        <f t="shared" si="260"/>
        <v>2.4187500000000002</v>
      </c>
      <c r="AY191" s="24">
        <f t="shared" si="248"/>
        <v>0.65559951238076453</v>
      </c>
      <c r="AZ191" s="34">
        <f t="shared" si="249"/>
        <v>1.243402747160578</v>
      </c>
      <c r="BA191" s="25">
        <f t="shared" si="250"/>
        <v>0.61052345717012013</v>
      </c>
      <c r="BB191" s="26">
        <f t="shared" si="261"/>
        <v>1.2309142676888202E-2</v>
      </c>
      <c r="BC191" s="16">
        <f t="shared" si="231"/>
        <v>0.63287928999045784</v>
      </c>
      <c r="BD191">
        <v>1</v>
      </c>
      <c r="BF191" s="6">
        <v>2013</v>
      </c>
      <c r="BG191" s="23">
        <f t="shared" si="264"/>
        <v>4.4187500000000002</v>
      </c>
      <c r="BH191" s="24">
        <f t="shared" si="252"/>
        <v>0.69560785866578101</v>
      </c>
      <c r="BI191" s="34">
        <f t="shared" si="262"/>
        <v>1.2678429924609182</v>
      </c>
      <c r="BJ191" s="25">
        <f t="shared" si="253"/>
        <v>0.64812383455525902</v>
      </c>
      <c r="BK191" s="26">
        <f t="shared" si="263"/>
        <v>1.7952831349367829E-2</v>
      </c>
      <c r="BL191" s="16">
        <f t="shared" si="232"/>
        <v>0.61971915790565923</v>
      </c>
      <c r="BN191" s="6">
        <v>2013</v>
      </c>
      <c r="BO191" s="23">
        <f t="shared" si="265"/>
        <v>4.4187500000000002</v>
      </c>
      <c r="BP191" s="24">
        <f t="shared" si="255"/>
        <v>0.69560785866578101</v>
      </c>
      <c r="BQ191" s="34">
        <f t="shared" si="256"/>
        <v>1.2678429924609182</v>
      </c>
      <c r="BR191" s="25">
        <f t="shared" si="257"/>
        <v>0.64812383455525902</v>
      </c>
      <c r="BS191" s="26">
        <f t="shared" si="258"/>
        <v>1.7952831349367829E-2</v>
      </c>
      <c r="BT191" s="16">
        <f t="shared" si="233"/>
        <v>0.61971915790565923</v>
      </c>
      <c r="BU191">
        <v>1</v>
      </c>
    </row>
    <row r="192" spans="1:73" x14ac:dyDescent="0.35">
      <c r="A192" s="14">
        <v>2014</v>
      </c>
      <c r="B192" s="23">
        <f t="shared" si="199"/>
        <v>2.5411839999999999</v>
      </c>
      <c r="C192" s="24">
        <f t="shared" si="234"/>
        <v>0.6992092040698934</v>
      </c>
      <c r="D192" s="34">
        <f t="shared" si="235"/>
        <v>1.3129617150429107</v>
      </c>
      <c r="E192" s="25">
        <f t="shared" si="236"/>
        <v>0.65161125391217067</v>
      </c>
      <c r="F192" s="26">
        <f t="shared" si="237"/>
        <v>1.9928312895602474E-2</v>
      </c>
      <c r="G192" s="16">
        <f t="shared" si="238"/>
        <v>0.66135046113074003</v>
      </c>
      <c r="I192" s="14">
        <v>2014</v>
      </c>
      <c r="J192" s="23">
        <f t="shared" si="205"/>
        <v>2.5411839999999999</v>
      </c>
      <c r="K192" s="24">
        <f t="shared" si="239"/>
        <v>0.66830978212281467</v>
      </c>
      <c r="L192" s="34">
        <f t="shared" si="240"/>
        <v>1.3090055186063481</v>
      </c>
      <c r="M192" s="25">
        <f t="shared" si="241"/>
        <v>0.64552479785592032</v>
      </c>
      <c r="N192" s="26">
        <f t="shared" si="242"/>
        <v>1.7980378236201734E-2</v>
      </c>
      <c r="O192" s="16">
        <f t="shared" si="243"/>
        <v>0.66348072075042774</v>
      </c>
      <c r="Q192" s="14">
        <v>2014</v>
      </c>
      <c r="R192" s="23">
        <f t="shared" si="210"/>
        <v>2.5411839999999999</v>
      </c>
      <c r="S192" s="24">
        <f t="shared" si="211"/>
        <v>0.75804105053052107</v>
      </c>
      <c r="T192" s="34">
        <f t="shared" si="212"/>
        <v>1.315161512346009</v>
      </c>
      <c r="U192" s="25">
        <f t="shared" si="213"/>
        <v>0.65499555745539839</v>
      </c>
      <c r="V192" s="26">
        <f t="shared" si="214"/>
        <v>2.274314876219799E-2</v>
      </c>
      <c r="W192" s="16">
        <f t="shared" ref="W192:W255" si="266">T192-U192</f>
        <v>0.66016595489061058</v>
      </c>
      <c r="Y192" s="14">
        <v>2014</v>
      </c>
      <c r="Z192" s="23">
        <f t="shared" si="215"/>
        <v>2.5411839999999999</v>
      </c>
      <c r="AA192" s="24">
        <f t="shared" si="216"/>
        <v>0.75348428499856934</v>
      </c>
      <c r="AB192" s="34">
        <f t="shared" si="217"/>
        <v>1.3145165910810228</v>
      </c>
      <c r="AC192" s="25">
        <f t="shared" si="218"/>
        <v>0.65400337089388139</v>
      </c>
      <c r="AD192" s="26">
        <f t="shared" si="219"/>
        <v>4.4348079486269058E-2</v>
      </c>
      <c r="AE192" s="16">
        <f t="shared" ref="AE192:AE255" si="267">AB192-AC192</f>
        <v>0.66051322018714143</v>
      </c>
      <c r="AG192" s="14">
        <v>2014</v>
      </c>
      <c r="AH192" s="23">
        <f t="shared" si="220"/>
        <v>2.5411839999999999</v>
      </c>
      <c r="AI192" s="24">
        <f t="shared" si="221"/>
        <v>0.66906444125530007</v>
      </c>
      <c r="AJ192" s="34">
        <f t="shared" si="222"/>
        <v>1.3092815426493036</v>
      </c>
      <c r="AK192" s="25">
        <f t="shared" si="223"/>
        <v>0.64594945022969807</v>
      </c>
      <c r="AL192" s="26">
        <f t="shared" si="224"/>
        <v>8.9711261080359563E-3</v>
      </c>
      <c r="AM192" s="16">
        <f t="shared" ref="AM192:AM255" si="268">AJ192-AK192</f>
        <v>0.66333209241960556</v>
      </c>
      <c r="AO192" s="14">
        <v>2014</v>
      </c>
      <c r="AP192" s="23">
        <f t="shared" si="259"/>
        <v>2.4750000000000001</v>
      </c>
      <c r="AQ192" s="24">
        <f t="shared" si="244"/>
        <v>0.67473602930518117</v>
      </c>
      <c r="AR192" s="34">
        <f t="shared" si="245"/>
        <v>1.2746879957067803</v>
      </c>
      <c r="AS192" s="25">
        <f t="shared" si="246"/>
        <v>0.62836614724120066</v>
      </c>
      <c r="AT192" s="26">
        <f t="shared" si="247"/>
        <v>1.2981169953177775E-2</v>
      </c>
      <c r="AU192" s="16">
        <f t="shared" ref="AU192:AU255" si="269">AR192-AS192</f>
        <v>0.64632184846557961</v>
      </c>
      <c r="AW192" s="14">
        <v>2014</v>
      </c>
      <c r="AX192" s="23">
        <f t="shared" si="260"/>
        <v>2.4750000000000001</v>
      </c>
      <c r="AY192" s="24">
        <f t="shared" si="248"/>
        <v>0.67473602930518117</v>
      </c>
      <c r="AZ192" s="34">
        <f t="shared" si="249"/>
        <v>1.2746879957067803</v>
      </c>
      <c r="BA192" s="25">
        <f t="shared" si="250"/>
        <v>0.62836614724120066</v>
      </c>
      <c r="BB192" s="26">
        <f t="shared" si="261"/>
        <v>1.2981169953177775E-2</v>
      </c>
      <c r="BC192" s="16">
        <f t="shared" si="231"/>
        <v>0.64632184846557961</v>
      </c>
      <c r="BD192">
        <v>1</v>
      </c>
      <c r="BF192" s="14">
        <v>2014</v>
      </c>
      <c r="BG192" s="23">
        <f t="shared" si="264"/>
        <v>4.4749999999999996</v>
      </c>
      <c r="BH192" s="24">
        <f t="shared" si="252"/>
        <v>0.70677071179069961</v>
      </c>
      <c r="BI192" s="34">
        <f t="shared" si="262"/>
        <v>1.294309749103874</v>
      </c>
      <c r="BJ192" s="25">
        <f t="shared" si="253"/>
        <v>0.65855346015980643</v>
      </c>
      <c r="BK192" s="26">
        <f t="shared" si="263"/>
        <v>1.8651632097641643E-2</v>
      </c>
      <c r="BL192" s="16">
        <f t="shared" si="232"/>
        <v>0.63575628894406755</v>
      </c>
      <c r="BN192" s="14">
        <v>2014</v>
      </c>
      <c r="BO192" s="23">
        <f t="shared" si="265"/>
        <v>4.4749999999999996</v>
      </c>
      <c r="BP192" s="24">
        <f t="shared" si="255"/>
        <v>0.70677071179069961</v>
      </c>
      <c r="BQ192" s="34">
        <f t="shared" si="256"/>
        <v>1.294309749103874</v>
      </c>
      <c r="BR192" s="25">
        <f t="shared" si="257"/>
        <v>0.65855346015980643</v>
      </c>
      <c r="BS192" s="26">
        <f t="shared" si="258"/>
        <v>1.8651632097641643E-2</v>
      </c>
      <c r="BT192" s="16">
        <f t="shared" si="233"/>
        <v>0.63575628894406755</v>
      </c>
      <c r="BU192">
        <v>1</v>
      </c>
    </row>
    <row r="193" spans="1:73" x14ac:dyDescent="0.35">
      <c r="A193" s="6">
        <v>2015</v>
      </c>
      <c r="B193" s="23">
        <f t="shared" si="199"/>
        <v>2.5808899999999997</v>
      </c>
      <c r="C193" s="24">
        <f t="shared" si="234"/>
        <v>0.71214237457067631</v>
      </c>
      <c r="D193" s="34">
        <f t="shared" si="235"/>
        <v>1.3347083036647236</v>
      </c>
      <c r="E193" s="25">
        <f t="shared" si="236"/>
        <v>0.66368739025342116</v>
      </c>
      <c r="F193" s="26">
        <f t="shared" si="237"/>
        <v>2.0630559045127912E-2</v>
      </c>
      <c r="G193" s="16">
        <f t="shared" si="238"/>
        <v>0.67102091341130243</v>
      </c>
      <c r="I193" s="6">
        <v>2015</v>
      </c>
      <c r="J193" s="23">
        <f t="shared" si="205"/>
        <v>2.5808899999999997</v>
      </c>
      <c r="K193" s="24">
        <f t="shared" si="239"/>
        <v>0.6823489915571157</v>
      </c>
      <c r="L193" s="34">
        <f t="shared" si="240"/>
        <v>1.3317239585590743</v>
      </c>
      <c r="M193" s="25">
        <f t="shared" si="241"/>
        <v>0.65909609009088377</v>
      </c>
      <c r="N193" s="26">
        <f t="shared" si="242"/>
        <v>1.8664287102855615E-2</v>
      </c>
      <c r="O193" s="16">
        <f t="shared" si="243"/>
        <v>0.67262786846819056</v>
      </c>
      <c r="Q193" s="6">
        <v>2015</v>
      </c>
      <c r="R193" s="23">
        <f t="shared" si="210"/>
        <v>2.5808899999999997</v>
      </c>
      <c r="S193" s="24">
        <f t="shared" si="211"/>
        <v>0.77097292078543433</v>
      </c>
      <c r="T193" s="34">
        <f t="shared" si="212"/>
        <v>1.3363549892564177</v>
      </c>
      <c r="U193" s="25">
        <f t="shared" si="213"/>
        <v>0.6662207527021814</v>
      </c>
      <c r="V193" s="26">
        <f t="shared" si="214"/>
        <v>2.3496761482221393E-2</v>
      </c>
      <c r="W193" s="16">
        <f t="shared" si="266"/>
        <v>0.67013423655423632</v>
      </c>
      <c r="Y193" s="6">
        <v>2015</v>
      </c>
      <c r="Z193" s="23">
        <f t="shared" si="215"/>
        <v>2.5808899999999997</v>
      </c>
      <c r="AA193" s="24">
        <f t="shared" si="216"/>
        <v>0.76659135663255185</v>
      </c>
      <c r="AB193" s="34">
        <f t="shared" si="217"/>
        <v>1.3358717435908469</v>
      </c>
      <c r="AC193" s="25">
        <f t="shared" si="218"/>
        <v>0.66547729783207243</v>
      </c>
      <c r="AD193" s="26">
        <f t="shared" si="219"/>
        <v>4.5813500628304991E-2</v>
      </c>
      <c r="AE193" s="16">
        <f t="shared" si="267"/>
        <v>0.67039444575877449</v>
      </c>
      <c r="AG193" s="6">
        <v>2015</v>
      </c>
      <c r="AH193" s="23">
        <f t="shared" si="220"/>
        <v>2.5808899999999997</v>
      </c>
      <c r="AI193" s="24">
        <f t="shared" si="221"/>
        <v>0.68303065092549609</v>
      </c>
      <c r="AJ193" s="34">
        <f t="shared" si="222"/>
        <v>1.3319465689119752</v>
      </c>
      <c r="AK193" s="25">
        <f t="shared" si="223"/>
        <v>0.6594385675568849</v>
      </c>
      <c r="AL193" s="26">
        <f t="shared" si="224"/>
        <v>9.3130403597549583E-3</v>
      </c>
      <c r="AM193" s="16">
        <f t="shared" si="268"/>
        <v>0.67250800135509026</v>
      </c>
      <c r="AO193" s="6">
        <v>2015</v>
      </c>
      <c r="AP193" s="23">
        <f t="shared" si="259"/>
        <v>2.53125</v>
      </c>
      <c r="AQ193" s="24">
        <f t="shared" si="244"/>
        <v>0.69390146713021372</v>
      </c>
      <c r="AR193" s="34">
        <f t="shared" si="245"/>
        <v>1.3059915801130837</v>
      </c>
      <c r="AS193" s="25">
        <f t="shared" si="246"/>
        <v>0.6462370463278212</v>
      </c>
      <c r="AT193" s="26">
        <f t="shared" si="247"/>
        <v>1.3671958660458826E-2</v>
      </c>
      <c r="AU193" s="16">
        <f t="shared" si="269"/>
        <v>0.6597545337852625</v>
      </c>
      <c r="AW193" s="6">
        <v>2015</v>
      </c>
      <c r="AX193" s="23">
        <f t="shared" si="260"/>
        <v>2.53125</v>
      </c>
      <c r="AY193" s="24">
        <f t="shared" si="248"/>
        <v>0.69390146713021372</v>
      </c>
      <c r="AZ193" s="34">
        <f t="shared" si="249"/>
        <v>1.3059915801130837</v>
      </c>
      <c r="BA193" s="25">
        <f t="shared" si="250"/>
        <v>0.6462370463278212</v>
      </c>
      <c r="BB193" s="26">
        <f t="shared" si="261"/>
        <v>1.3671958660458826E-2</v>
      </c>
      <c r="BC193" s="16">
        <f t="shared" si="231"/>
        <v>0.6597545337852625</v>
      </c>
      <c r="BD193">
        <v>1</v>
      </c>
      <c r="BF193" s="6">
        <v>2015</v>
      </c>
      <c r="BG193" s="23">
        <f t="shared" si="264"/>
        <v>4.53125</v>
      </c>
      <c r="BH193" s="24">
        <f t="shared" si="252"/>
        <v>0.71790253463285736</v>
      </c>
      <c r="BI193" s="34">
        <f t="shared" si="262"/>
        <v>1.3207582314460049</v>
      </c>
      <c r="BJ193" s="25">
        <f t="shared" si="253"/>
        <v>0.66895497145539218</v>
      </c>
      <c r="BK193" s="26">
        <f t="shared" si="263"/>
        <v>1.9361017071228094E-2</v>
      </c>
      <c r="BL193" s="16">
        <f t="shared" si="232"/>
        <v>0.65180325999061273</v>
      </c>
      <c r="BN193" s="6">
        <v>2015</v>
      </c>
      <c r="BO193" s="23">
        <f t="shared" si="265"/>
        <v>4.53125</v>
      </c>
      <c r="BP193" s="24">
        <f t="shared" si="255"/>
        <v>0.71790253463285736</v>
      </c>
      <c r="BQ193" s="34">
        <f t="shared" si="256"/>
        <v>1.3207582314460049</v>
      </c>
      <c r="BR193" s="25">
        <f t="shared" si="257"/>
        <v>0.66895497145539218</v>
      </c>
      <c r="BS193" s="26">
        <f t="shared" si="258"/>
        <v>1.9361017071228094E-2</v>
      </c>
      <c r="BT193" s="16">
        <f t="shared" si="233"/>
        <v>0.65180325999061273</v>
      </c>
      <c r="BU193">
        <v>1</v>
      </c>
    </row>
    <row r="194" spans="1:73" x14ac:dyDescent="0.35">
      <c r="A194" s="14">
        <v>2016</v>
      </c>
      <c r="B194" s="23">
        <f t="shared" ref="B194:B228" si="270">G$116*(A194-A$128)</f>
        <v>2.6205959999999999</v>
      </c>
      <c r="C194" s="24">
        <f t="shared" si="234"/>
        <v>0.72508539788422011</v>
      </c>
      <c r="D194" s="34">
        <f t="shared" si="235"/>
        <v>1.3564614134575645</v>
      </c>
      <c r="E194" s="25">
        <f t="shared" si="236"/>
        <v>0.67577355916548376</v>
      </c>
      <c r="F194" s="26">
        <f t="shared" si="237"/>
        <v>2.1345223374384961E-2</v>
      </c>
      <c r="G194" s="16">
        <f t="shared" si="238"/>
        <v>0.68068785429208079</v>
      </c>
      <c r="I194" s="14">
        <v>2016</v>
      </c>
      <c r="J194" s="23">
        <f t="shared" ref="J194:J228" si="271">O$116*(I194-I$128)</f>
        <v>2.6205959999999999</v>
      </c>
      <c r="K194" s="24">
        <f t="shared" si="239"/>
        <v>0.69641754887672447</v>
      </c>
      <c r="L194" s="34">
        <f t="shared" si="240"/>
        <v>1.3544611200645154</v>
      </c>
      <c r="M194" s="25">
        <f t="shared" si="241"/>
        <v>0.6726961847146391</v>
      </c>
      <c r="N194" s="26">
        <f t="shared" si="242"/>
        <v>1.9361974284093419E-2</v>
      </c>
      <c r="O194" s="16">
        <f t="shared" si="243"/>
        <v>0.68176493534987626</v>
      </c>
      <c r="Q194" s="14">
        <v>2016</v>
      </c>
      <c r="R194" s="23">
        <f t="shared" ref="R194:R228" si="272">W$116*(Q194-Q$128)</f>
        <v>2.6205959999999999</v>
      </c>
      <c r="S194" s="24">
        <f t="shared" ref="S194:S257" si="273">U193+((R194-U193)*W$118)</f>
        <v>0.78391323009445601</v>
      </c>
      <c r="T194" s="34">
        <f t="shared" ref="T194:T257" si="274">U194+(R194-U194)*W$121</f>
        <v>1.3575543009176831</v>
      </c>
      <c r="U194" s="25">
        <f t="shared" ref="U194:U257" si="275">S194-((V194-V193)*W$120/W$119)</f>
        <v>0.67745492448874323</v>
      </c>
      <c r="V194" s="26">
        <f t="shared" ref="V194:V257" si="276">V193+(S194-V193)*W$117*W$119/W$120</f>
        <v>2.4262648572909974E-2</v>
      </c>
      <c r="W194" s="16">
        <f t="shared" si="266"/>
        <v>0.68009937642893992</v>
      </c>
      <c r="Y194" s="14">
        <v>2016</v>
      </c>
      <c r="Z194" s="23">
        <f t="shared" ref="Z194:Z228" si="277">AE$116*(Y194-Y$128)</f>
        <v>2.6205959999999999</v>
      </c>
      <c r="AA194" s="24">
        <f t="shared" ref="AA194:AA257" si="278">AC193+((Z194-AC193)*AE$118)</f>
        <v>0.7797148835997445</v>
      </c>
      <c r="AB194" s="34">
        <f t="shared" ref="AB194:AB257" si="279">AC194+(Z194-AC194)*AE$121</f>
        <v>1.3572382484894328</v>
      </c>
      <c r="AC194" s="25">
        <f t="shared" ref="AC194:AC257" si="280">AA194-((AD194-AD193)*AE$120/AE$119)</f>
        <v>0.67696868998374304</v>
      </c>
      <c r="AD194" s="26">
        <f t="shared" ref="AD194:AD257" si="281">AD193+(AA194-AD193)*AE$117*AE$119/AE$120</f>
        <v>4.7302575898102113E-2</v>
      </c>
      <c r="AE194" s="16">
        <f t="shared" si="267"/>
        <v>0.68026955850568971</v>
      </c>
      <c r="AG194" s="14">
        <v>2016</v>
      </c>
      <c r="AH194" s="23">
        <f t="shared" ref="AH194:AH228" si="282">AM$116*(AG194-AG$128)</f>
        <v>2.6205959999999999</v>
      </c>
      <c r="AI194" s="24">
        <f t="shared" ref="AI194:AI257" si="283">AK193+((AH194-AK193)*AM$118)</f>
        <v>0.69702218859222476</v>
      </c>
      <c r="AJ194" s="34">
        <f t="shared" ref="AJ194:AJ257" si="284">AK194+(AH194-AK194)*AM$121</f>
        <v>1.3546276394626573</v>
      </c>
      <c r="AK194" s="25">
        <f t="shared" ref="AK194:AK257" si="285">AI194-((AL194-AL193)*AM$120/AM$119)</f>
        <v>0.67295236840408834</v>
      </c>
      <c r="AL194" s="26">
        <f t="shared" ref="AL194:AL257" si="286">AL193+(AI194-AL193)*AM$117*AM$119/AM$120</f>
        <v>9.6618783334960663E-3</v>
      </c>
      <c r="AM194" s="16">
        <f t="shared" si="268"/>
        <v>0.68167527105856895</v>
      </c>
      <c r="AO194" s="14">
        <v>2016</v>
      </c>
      <c r="AP194" s="23">
        <f t="shared" si="259"/>
        <v>2.5874999999999999</v>
      </c>
      <c r="AQ194" s="24">
        <f t="shared" ref="AQ194:AQ257" si="287">AS193+((AP194-AS193)*AU$118)</f>
        <v>0.71309414245229097</v>
      </c>
      <c r="AR194" s="34">
        <f t="shared" ref="AR194:AR257" si="288">AS194+(AP194-AS194)*AU$121</f>
        <v>1.3373124832314607</v>
      </c>
      <c r="AS194" s="25">
        <f t="shared" ref="AS194:AS257" si="289">AQ194-((AT194-AT193)*AU$120/AU$119)</f>
        <v>0.66413458958686267</v>
      </c>
      <c r="AT194" s="26">
        <f t="shared" ref="AT194:AT257" si="290">AT193+(AQ194-AT193)*AU$117*AU$119/AU$120</f>
        <v>1.4381517397638946E-2</v>
      </c>
      <c r="AU194" s="16">
        <f t="shared" si="269"/>
        <v>0.67317789364459801</v>
      </c>
      <c r="AW194" s="14">
        <v>2016</v>
      </c>
      <c r="AX194" s="23">
        <f t="shared" si="260"/>
        <v>2.5874999999999999</v>
      </c>
      <c r="AY194" s="24">
        <f t="shared" si="248"/>
        <v>0.71309414245229097</v>
      </c>
      <c r="AZ194" s="34">
        <f t="shared" si="249"/>
        <v>1.3373124832314607</v>
      </c>
      <c r="BA194" s="25">
        <f t="shared" si="250"/>
        <v>0.66413458958686267</v>
      </c>
      <c r="BB194" s="26">
        <f t="shared" si="261"/>
        <v>1.4381517397638946E-2</v>
      </c>
      <c r="BC194" s="16">
        <f t="shared" si="231"/>
        <v>0.67317789364459801</v>
      </c>
      <c r="BD194">
        <v>1</v>
      </c>
      <c r="BF194" s="14">
        <v>2016</v>
      </c>
      <c r="BG194" s="23">
        <f t="shared" si="264"/>
        <v>4.5875000000000004</v>
      </c>
      <c r="BH194" s="24">
        <f t="shared" si="252"/>
        <v>0.72900667401783825</v>
      </c>
      <c r="BI194" s="34">
        <f t="shared" si="262"/>
        <v>1.3471904607205243</v>
      </c>
      <c r="BJ194" s="25">
        <f t="shared" si="253"/>
        <v>0.67933147803157556</v>
      </c>
      <c r="BK194" s="26">
        <f t="shared" si="263"/>
        <v>2.0080947447840596E-2</v>
      </c>
      <c r="BL194" s="16">
        <f t="shared" si="232"/>
        <v>0.66785898268894872</v>
      </c>
      <c r="BN194" s="14">
        <v>2016</v>
      </c>
      <c r="BO194" s="23">
        <f t="shared" si="265"/>
        <v>4.5875000000000004</v>
      </c>
      <c r="BP194" s="24">
        <f t="shared" si="255"/>
        <v>0.72900667401783825</v>
      </c>
      <c r="BQ194" s="34">
        <f t="shared" si="256"/>
        <v>1.3471904607205243</v>
      </c>
      <c r="BR194" s="25">
        <f t="shared" si="257"/>
        <v>0.67933147803157556</v>
      </c>
      <c r="BS194" s="26">
        <f t="shared" si="258"/>
        <v>2.0080947447840596E-2</v>
      </c>
      <c r="BT194" s="16">
        <f t="shared" si="233"/>
        <v>0.66785898268894872</v>
      </c>
      <c r="BU194">
        <v>1</v>
      </c>
    </row>
    <row r="195" spans="1:73" x14ac:dyDescent="0.35">
      <c r="A195" s="6">
        <v>2017</v>
      </c>
      <c r="B195" s="23">
        <f t="shared" si="270"/>
        <v>2.6603019999999997</v>
      </c>
      <c r="C195" s="24">
        <f t="shared" si="234"/>
        <v>0.7380381389966667</v>
      </c>
      <c r="D195" s="34">
        <f t="shared" si="235"/>
        <v>1.3782209626870192</v>
      </c>
      <c r="E195" s="25">
        <f t="shared" si="236"/>
        <v>0.68786963490310693</v>
      </c>
      <c r="F195" s="26">
        <f t="shared" si="237"/>
        <v>2.2072303143856841E-2</v>
      </c>
      <c r="G195" s="16">
        <f t="shared" si="238"/>
        <v>0.69035132778391228</v>
      </c>
      <c r="I195" s="6">
        <v>2017</v>
      </c>
      <c r="J195" s="23">
        <f t="shared" si="271"/>
        <v>2.6603019999999997</v>
      </c>
      <c r="K195" s="24">
        <f t="shared" si="239"/>
        <v>0.71051436056207362</v>
      </c>
      <c r="L195" s="34">
        <f t="shared" si="240"/>
        <v>1.3772163175775236</v>
      </c>
      <c r="M195" s="25">
        <f t="shared" si="241"/>
        <v>0.68632402704234441</v>
      </c>
      <c r="N195" s="26">
        <f t="shared" si="242"/>
        <v>2.0073454681732515E-2</v>
      </c>
      <c r="O195" s="16">
        <f t="shared" si="243"/>
        <v>0.6908922905351792</v>
      </c>
      <c r="Q195" s="6">
        <v>2017</v>
      </c>
      <c r="R195" s="23">
        <f t="shared" si="272"/>
        <v>2.6603019999999997</v>
      </c>
      <c r="S195" s="24">
        <f t="shared" si="273"/>
        <v>0.7968619753760311</v>
      </c>
      <c r="T195" s="34">
        <f t="shared" si="274"/>
        <v>1.3787594452553358</v>
      </c>
      <c r="U195" s="25">
        <f t="shared" si="275"/>
        <v>0.68869806962359392</v>
      </c>
      <c r="V195" s="26">
        <f t="shared" si="276"/>
        <v>2.5040806168251249E-2</v>
      </c>
      <c r="W195" s="16">
        <f t="shared" si="266"/>
        <v>0.69006137563174186</v>
      </c>
      <c r="Y195" s="6">
        <v>2017</v>
      </c>
      <c r="Z195" s="23">
        <f t="shared" si="277"/>
        <v>2.6603019999999997</v>
      </c>
      <c r="AA195" s="24">
        <f t="shared" si="278"/>
        <v>0.79285485528799293</v>
      </c>
      <c r="AB195" s="34">
        <f t="shared" si="279"/>
        <v>1.3786160985127154</v>
      </c>
      <c r="AC195" s="25">
        <f t="shared" si="280"/>
        <v>0.68847753617340834</v>
      </c>
      <c r="AD195" s="26">
        <f t="shared" si="281"/>
        <v>4.8815290667878701E-2</v>
      </c>
      <c r="AE195" s="16">
        <f t="shared" si="267"/>
        <v>0.69013856233930704</v>
      </c>
      <c r="AG195" s="6">
        <v>2017</v>
      </c>
      <c r="AH195" s="23">
        <f t="shared" si="282"/>
        <v>2.6603019999999997</v>
      </c>
      <c r="AI195" s="24">
        <f t="shared" si="283"/>
        <v>0.7110379367439924</v>
      </c>
      <c r="AJ195" s="34">
        <f t="shared" si="284"/>
        <v>1.3773240535547562</v>
      </c>
      <c r="AK195" s="25">
        <f t="shared" si="285"/>
        <v>0.68648977469962502</v>
      </c>
      <c r="AL195" s="26">
        <f t="shared" si="286"/>
        <v>1.0017648797907187E-2</v>
      </c>
      <c r="AM195" s="16">
        <f t="shared" si="268"/>
        <v>0.69083427885513116</v>
      </c>
      <c r="AO195" s="6">
        <v>2017</v>
      </c>
      <c r="AP195" s="23">
        <f t="shared" si="259"/>
        <v>2.6437500000000003</v>
      </c>
      <c r="AQ195" s="24">
        <f t="shared" si="287"/>
        <v>0.73231254432149107</v>
      </c>
      <c r="AR195" s="34">
        <f t="shared" si="288"/>
        <v>1.368649792083934</v>
      </c>
      <c r="AS195" s="25">
        <f t="shared" si="289"/>
        <v>0.68205737243682141</v>
      </c>
      <c r="AT195" s="26">
        <f t="shared" si="290"/>
        <v>1.5109853222054449E-2</v>
      </c>
      <c r="AU195" s="16">
        <f t="shared" si="269"/>
        <v>0.6865924196471126</v>
      </c>
      <c r="AW195" s="6">
        <v>2017</v>
      </c>
      <c r="AX195" s="23">
        <f t="shared" si="260"/>
        <v>2.6437500000000003</v>
      </c>
      <c r="AY195" s="24">
        <f t="shared" si="248"/>
        <v>0.73231254432149107</v>
      </c>
      <c r="AZ195" s="34">
        <f t="shared" si="249"/>
        <v>1.368649792083934</v>
      </c>
      <c r="BA195" s="25">
        <f t="shared" si="250"/>
        <v>0.68205737243682141</v>
      </c>
      <c r="BB195" s="26">
        <f t="shared" si="261"/>
        <v>1.5109853222054449E-2</v>
      </c>
      <c r="BC195" s="16">
        <f t="shared" si="231"/>
        <v>0.6865924196471126</v>
      </c>
      <c r="BD195">
        <v>1</v>
      </c>
      <c r="BF195" s="6">
        <v>2017</v>
      </c>
      <c r="BG195" s="23">
        <f t="shared" si="264"/>
        <v>4.6437500000000007</v>
      </c>
      <c r="BH195" s="24">
        <f t="shared" si="252"/>
        <v>0.74008619188074165</v>
      </c>
      <c r="BI195" s="34">
        <f t="shared" si="262"/>
        <v>1.3736082861007852</v>
      </c>
      <c r="BJ195" s="25">
        <f t="shared" si="253"/>
        <v>0.68968582477043849</v>
      </c>
      <c r="BK195" s="26">
        <f t="shared" si="263"/>
        <v>2.0811387550888467E-2</v>
      </c>
      <c r="BL195" s="16">
        <f t="shared" si="232"/>
        <v>0.68392246133034673</v>
      </c>
      <c r="BN195" s="6">
        <v>2017</v>
      </c>
      <c r="BO195" s="23">
        <f t="shared" si="265"/>
        <v>4.6437500000000007</v>
      </c>
      <c r="BP195" s="24">
        <f t="shared" si="255"/>
        <v>0.74008619188074165</v>
      </c>
      <c r="BQ195" s="34">
        <f t="shared" si="256"/>
        <v>1.3736082861007852</v>
      </c>
      <c r="BR195" s="25">
        <f t="shared" si="257"/>
        <v>0.68968582477043849</v>
      </c>
      <c r="BS195" s="26">
        <f t="shared" si="258"/>
        <v>2.0811387550888467E-2</v>
      </c>
      <c r="BT195" s="16">
        <f t="shared" si="233"/>
        <v>0.68392246133034673</v>
      </c>
      <c r="BU195">
        <v>1</v>
      </c>
    </row>
    <row r="196" spans="1:73" x14ac:dyDescent="0.35">
      <c r="A196" s="14">
        <v>2018</v>
      </c>
      <c r="B196" s="23">
        <f t="shared" si="270"/>
        <v>2.700008</v>
      </c>
      <c r="C196" s="24">
        <f t="shared" si="234"/>
        <v>0.75100047610802201</v>
      </c>
      <c r="D196" s="34">
        <f t="shared" si="235"/>
        <v>1.3999868776003446</v>
      </c>
      <c r="E196" s="25">
        <f t="shared" si="236"/>
        <v>0.69997550400053044</v>
      </c>
      <c r="F196" s="26">
        <f t="shared" si="237"/>
        <v>2.2811795493240777E-2</v>
      </c>
      <c r="G196" s="16">
        <f t="shared" si="238"/>
        <v>0.70001137359981414</v>
      </c>
      <c r="I196" s="14">
        <v>2018</v>
      </c>
      <c r="J196" s="23">
        <f t="shared" si="271"/>
        <v>2.700008</v>
      </c>
      <c r="K196" s="24">
        <f t="shared" si="239"/>
        <v>0.72463839199580971</v>
      </c>
      <c r="L196" s="34">
        <f t="shared" si="240"/>
        <v>1.3999889024733809</v>
      </c>
      <c r="M196" s="25">
        <f t="shared" si="241"/>
        <v>0.69997861918981696</v>
      </c>
      <c r="N196" s="26">
        <f t="shared" si="242"/>
        <v>2.0798742117202888E-2</v>
      </c>
      <c r="O196" s="16">
        <f t="shared" si="243"/>
        <v>0.70001028328356396</v>
      </c>
      <c r="Q196" s="14">
        <v>2018</v>
      </c>
      <c r="R196" s="23">
        <f t="shared" si="272"/>
        <v>2.700008</v>
      </c>
      <c r="S196" s="24">
        <f t="shared" si="273"/>
        <v>0.8098191536308611</v>
      </c>
      <c r="T196" s="34">
        <f t="shared" si="274"/>
        <v>1.399970420240962</v>
      </c>
      <c r="U196" s="25">
        <f t="shared" si="275"/>
        <v>0.69995018498609551</v>
      </c>
      <c r="V196" s="26">
        <f t="shared" si="276"/>
        <v>2.5831230403105677E-2</v>
      </c>
      <c r="W196" s="16">
        <f t="shared" si="266"/>
        <v>0.70002023525486645</v>
      </c>
      <c r="Y196" s="14">
        <v>2018</v>
      </c>
      <c r="Z196" s="23">
        <f t="shared" si="277"/>
        <v>2.700008</v>
      </c>
      <c r="AA196" s="24">
        <f t="shared" si="278"/>
        <v>0.80601126117479616</v>
      </c>
      <c r="AB196" s="34">
        <f t="shared" si="279"/>
        <v>1.4000052864474879</v>
      </c>
      <c r="AC196" s="25">
        <f t="shared" si="280"/>
        <v>0.70000382530382765</v>
      </c>
      <c r="AD196" s="26">
        <f t="shared" si="281"/>
        <v>5.0351630318182593E-2</v>
      </c>
      <c r="AE196" s="16">
        <f t="shared" si="267"/>
        <v>0.70000146114366024</v>
      </c>
      <c r="AG196" s="14">
        <v>2018</v>
      </c>
      <c r="AH196" s="23">
        <f t="shared" si="282"/>
        <v>2.700008</v>
      </c>
      <c r="AI196" s="24">
        <f t="shared" si="283"/>
        <v>0.72507683796928146</v>
      </c>
      <c r="AJ196" s="34">
        <f t="shared" si="284"/>
        <v>1.400035148126384</v>
      </c>
      <c r="AK196" s="25">
        <f t="shared" si="285"/>
        <v>0.70004976634828331</v>
      </c>
      <c r="AL196" s="26">
        <f t="shared" si="286"/>
        <v>1.0380359980820203E-2</v>
      </c>
      <c r="AM196" s="16">
        <f t="shared" si="268"/>
        <v>0.69998538177810066</v>
      </c>
      <c r="AO196" s="14">
        <v>2018</v>
      </c>
      <c r="AP196" s="23">
        <f t="shared" si="259"/>
        <v>2.7</v>
      </c>
      <c r="AQ196" s="24">
        <f t="shared" si="287"/>
        <v>0.75155531653009733</v>
      </c>
      <c r="AR196" s="34">
        <f t="shared" si="288"/>
        <v>1.4000026871640472</v>
      </c>
      <c r="AS196" s="25">
        <f t="shared" si="289"/>
        <v>0.70000413409853424</v>
      </c>
      <c r="AT196" s="26">
        <f t="shared" si="290"/>
        <v>1.5856971808019132E-2</v>
      </c>
      <c r="AU196" s="16">
        <f t="shared" si="269"/>
        <v>0.69999855306551295</v>
      </c>
      <c r="AW196" s="14">
        <v>2018</v>
      </c>
      <c r="AX196" s="23">
        <f t="shared" si="260"/>
        <v>2.7</v>
      </c>
      <c r="AY196" s="24">
        <f t="shared" si="248"/>
        <v>0.75155531653009733</v>
      </c>
      <c r="AZ196" s="34">
        <f t="shared" si="249"/>
        <v>1.4000026871640472</v>
      </c>
      <c r="BA196" s="25">
        <f t="shared" si="250"/>
        <v>0.70000413409853424</v>
      </c>
      <c r="BB196" s="26">
        <f t="shared" si="261"/>
        <v>1.5856971808019132E-2</v>
      </c>
      <c r="BC196" s="16">
        <f t="shared" si="231"/>
        <v>0.69999855306551295</v>
      </c>
      <c r="BD196">
        <v>1</v>
      </c>
      <c r="BF196" s="14">
        <v>2018</v>
      </c>
      <c r="BG196" s="23">
        <f t="shared" si="264"/>
        <v>4.7</v>
      </c>
      <c r="BH196" s="24">
        <f t="shared" si="252"/>
        <v>0.75114388950583155</v>
      </c>
      <c r="BI196" s="34">
        <f t="shared" si="262"/>
        <v>1.4000133993398407</v>
      </c>
      <c r="BJ196" s="25">
        <f t="shared" si="253"/>
        <v>0.70002061436898544</v>
      </c>
      <c r="BK196" s="26">
        <f t="shared" si="263"/>
        <v>2.1552304581857251E-2</v>
      </c>
      <c r="BL196" s="16">
        <f t="shared" si="232"/>
        <v>0.69999278497085526</v>
      </c>
      <c r="BN196" s="14">
        <v>2018</v>
      </c>
      <c r="BO196" s="23">
        <f t="shared" si="265"/>
        <v>4.7</v>
      </c>
      <c r="BP196" s="24">
        <f t="shared" si="255"/>
        <v>0.75114388950583155</v>
      </c>
      <c r="BQ196" s="34">
        <f t="shared" si="256"/>
        <v>1.4000133993398407</v>
      </c>
      <c r="BR196" s="25">
        <f t="shared" si="257"/>
        <v>0.70002061436898544</v>
      </c>
      <c r="BS196" s="26">
        <f t="shared" si="258"/>
        <v>2.1552304581857251E-2</v>
      </c>
      <c r="BT196" s="16">
        <f t="shared" si="233"/>
        <v>0.69999278497085526</v>
      </c>
      <c r="BU196">
        <v>1</v>
      </c>
    </row>
    <row r="197" spans="1:73" x14ac:dyDescent="0.35">
      <c r="A197" s="6">
        <v>2019</v>
      </c>
      <c r="B197" s="23">
        <f t="shared" si="270"/>
        <v>2.7397139999999998</v>
      </c>
      <c r="C197" s="24">
        <f t="shared" si="234"/>
        <v>0.76397229931251376</v>
      </c>
      <c r="D197" s="34">
        <f t="shared" si="235"/>
        <v>1.421759091629357</v>
      </c>
      <c r="E197" s="25">
        <f t="shared" si="236"/>
        <v>0.71209106404516476</v>
      </c>
      <c r="F197" s="26">
        <f t="shared" si="237"/>
        <v>2.356369745363714E-2</v>
      </c>
      <c r="G197" s="16">
        <f t="shared" si="238"/>
        <v>0.70966802758419223</v>
      </c>
      <c r="I197" s="6">
        <v>2019</v>
      </c>
      <c r="J197" s="23">
        <f t="shared" si="271"/>
        <v>2.7397139999999998</v>
      </c>
      <c r="K197" s="24">
        <f t="shared" si="239"/>
        <v>0.73878866428049228</v>
      </c>
      <c r="L197" s="34">
        <f t="shared" si="240"/>
        <v>1.422778261053105</v>
      </c>
      <c r="M197" s="25">
        <f t="shared" si="241"/>
        <v>0.71365901700477707</v>
      </c>
      <c r="N197" s="26">
        <f t="shared" si="242"/>
        <v>2.153784939001804E-2</v>
      </c>
      <c r="O197" s="16">
        <f t="shared" si="243"/>
        <v>0.70911924404832793</v>
      </c>
      <c r="Q197" s="6">
        <v>2019</v>
      </c>
      <c r="R197" s="23">
        <f t="shared" si="272"/>
        <v>2.7397139999999998</v>
      </c>
      <c r="S197" s="24">
        <f t="shared" si="273"/>
        <v>0.82278476192623284</v>
      </c>
      <c r="T197" s="34">
        <f t="shared" si="274"/>
        <v>1.4211872238834466</v>
      </c>
      <c r="U197" s="25">
        <f t="shared" si="275"/>
        <v>0.7112112675129949</v>
      </c>
      <c r="V197" s="26">
        <f t="shared" si="276"/>
        <v>2.6633917413272857E-2</v>
      </c>
      <c r="W197" s="16">
        <f t="shared" si="266"/>
        <v>0.70997595637045174</v>
      </c>
      <c r="Y197" s="6">
        <v>2019</v>
      </c>
      <c r="Z197" s="23">
        <f t="shared" si="277"/>
        <v>2.7397139999999998</v>
      </c>
      <c r="AA197" s="24">
        <f t="shared" si="278"/>
        <v>0.81918409081132504</v>
      </c>
      <c r="AB197" s="34">
        <f t="shared" si="279"/>
        <v>1.4214058051224852</v>
      </c>
      <c r="AC197" s="25">
        <f t="shared" si="280"/>
        <v>0.71154754634228501</v>
      </c>
      <c r="AD197" s="26">
        <f t="shared" si="281"/>
        <v>5.1911580238023752E-2</v>
      </c>
      <c r="AE197" s="16">
        <f t="shared" si="267"/>
        <v>0.70985825878020015</v>
      </c>
      <c r="AG197" s="6">
        <v>2019</v>
      </c>
      <c r="AH197" s="23">
        <f t="shared" si="282"/>
        <v>2.7397139999999998</v>
      </c>
      <c r="AI197" s="24">
        <f t="shared" si="283"/>
        <v>0.73913789172198485</v>
      </c>
      <c r="AJ197" s="34">
        <f t="shared" si="284"/>
        <v>1.4227602957721786</v>
      </c>
      <c r="AK197" s="25">
        <f t="shared" si="285"/>
        <v>0.71363137811104405</v>
      </c>
      <c r="AL197" s="26">
        <f t="shared" si="286"/>
        <v>1.075001959837007E-2</v>
      </c>
      <c r="AM197" s="16">
        <f t="shared" si="268"/>
        <v>0.70912891766113451</v>
      </c>
      <c r="AO197" s="6">
        <v>2019</v>
      </c>
      <c r="AP197" s="23">
        <f t="shared" si="259"/>
        <v>2.7562500000000001</v>
      </c>
      <c r="AQ197" s="24">
        <f t="shared" si="287"/>
        <v>0.77082124172018074</v>
      </c>
      <c r="AR197" s="34">
        <f t="shared" si="288"/>
        <v>1.431370432837114</v>
      </c>
      <c r="AS197" s="25">
        <f t="shared" si="289"/>
        <v>0.71797374282632931</v>
      </c>
      <c r="AT197" s="26">
        <f t="shared" si="290"/>
        <v>1.6622877589089442E-2</v>
      </c>
      <c r="AU197" s="16">
        <f t="shared" si="269"/>
        <v>0.71339669001078465</v>
      </c>
      <c r="AW197" s="6">
        <v>2019</v>
      </c>
      <c r="AX197" s="23">
        <f t="shared" si="260"/>
        <v>2.7562500000000001</v>
      </c>
      <c r="AY197" s="24">
        <f t="shared" si="248"/>
        <v>0.77082124172018074</v>
      </c>
      <c r="AZ197" s="34">
        <f t="shared" si="249"/>
        <v>1.431370432837114</v>
      </c>
      <c r="BA197" s="25">
        <f t="shared" si="250"/>
        <v>0.71797374282632931</v>
      </c>
      <c r="BB197" s="26">
        <f t="shared" si="261"/>
        <v>1.6622877589089442E-2</v>
      </c>
      <c r="BC197" s="16">
        <f t="shared" si="231"/>
        <v>0.71339669001078465</v>
      </c>
      <c r="BD197">
        <v>1</v>
      </c>
      <c r="BF197" s="6">
        <v>2019</v>
      </c>
      <c r="BG197" s="23">
        <f t="shared" si="264"/>
        <v>4.7562499999999996</v>
      </c>
      <c r="BH197" s="24">
        <f t="shared" si="252"/>
        <v>0.76218232970378075</v>
      </c>
      <c r="BI197" s="34">
        <f t="shared" si="262"/>
        <v>1.4264073481644099</v>
      </c>
      <c r="BJ197" s="25">
        <f t="shared" si="253"/>
        <v>0.71033822794524604</v>
      </c>
      <c r="BK197" s="26">
        <f t="shared" si="263"/>
        <v>2.2303668375459204E-2</v>
      </c>
      <c r="BL197" s="16">
        <f t="shared" si="232"/>
        <v>0.71606912021916391</v>
      </c>
      <c r="BN197" s="6">
        <v>2019</v>
      </c>
      <c r="BO197" s="23">
        <f t="shared" si="265"/>
        <v>4.7562499999999996</v>
      </c>
      <c r="BP197" s="24">
        <f t="shared" si="255"/>
        <v>0.76218232970378075</v>
      </c>
      <c r="BQ197" s="34">
        <f t="shared" si="256"/>
        <v>1.4264073481644099</v>
      </c>
      <c r="BR197" s="25">
        <f t="shared" si="257"/>
        <v>0.71033822794524604</v>
      </c>
      <c r="BS197" s="26">
        <f t="shared" si="258"/>
        <v>2.2303668375459204E-2</v>
      </c>
      <c r="BT197" s="16">
        <f t="shared" si="233"/>
        <v>0.71606912021916391</v>
      </c>
      <c r="BU197">
        <v>1</v>
      </c>
    </row>
    <row r="198" spans="1:73" x14ac:dyDescent="0.35">
      <c r="A198" s="14">
        <v>2020</v>
      </c>
      <c r="B198" s="23">
        <f t="shared" si="270"/>
        <v>2.77942</v>
      </c>
      <c r="C198" s="24">
        <f t="shared" si="234"/>
        <v>0.7769535094107477</v>
      </c>
      <c r="D198" s="34">
        <f t="shared" si="235"/>
        <v>1.4435375446729375</v>
      </c>
      <c r="E198" s="25">
        <f t="shared" si="236"/>
        <v>0.72421622257374996</v>
      </c>
      <c r="F198" s="26">
        <f t="shared" si="237"/>
        <v>2.4328005958521165E-2</v>
      </c>
      <c r="G198" s="16">
        <f t="shared" si="238"/>
        <v>0.71932132209918753</v>
      </c>
      <c r="I198" s="14">
        <v>2020</v>
      </c>
      <c r="J198" s="23">
        <f t="shared" si="271"/>
        <v>2.77942</v>
      </c>
      <c r="K198" s="24">
        <f t="shared" si="239"/>
        <v>0.75296425122822719</v>
      </c>
      <c r="L198" s="34">
        <f t="shared" si="240"/>
        <v>1.4455838126565284</v>
      </c>
      <c r="M198" s="25">
        <f t="shared" si="241"/>
        <v>0.72736432716388977</v>
      </c>
      <c r="N198" s="26">
        <f t="shared" si="242"/>
        <v>2.2290788333086786E-2</v>
      </c>
      <c r="O198" s="16">
        <f t="shared" si="243"/>
        <v>0.71821948549263859</v>
      </c>
      <c r="Q198" s="14">
        <v>2020</v>
      </c>
      <c r="R198" s="23">
        <f t="shared" si="272"/>
        <v>2.77942</v>
      </c>
      <c r="S198" s="24">
        <f t="shared" si="273"/>
        <v>0.83575879738336234</v>
      </c>
      <c r="T198" s="34">
        <f t="shared" si="274"/>
        <v>1.4424098542219073</v>
      </c>
      <c r="U198" s="25">
        <f t="shared" si="275"/>
        <v>0.72248131418754957</v>
      </c>
      <c r="V198" s="26">
        <f t="shared" si="276"/>
        <v>2.7448863335544891E-2</v>
      </c>
      <c r="W198" s="16">
        <f t="shared" si="266"/>
        <v>0.71992854003435769</v>
      </c>
      <c r="Y198" s="14">
        <v>2020</v>
      </c>
      <c r="Z198" s="23">
        <f t="shared" si="277"/>
        <v>2.77942</v>
      </c>
      <c r="AA198" s="24">
        <f t="shared" si="278"/>
        <v>0.83237333380950529</v>
      </c>
      <c r="AB198" s="34">
        <f t="shared" si="279"/>
        <v>1.4428176474011736</v>
      </c>
      <c r="AC198" s="25">
        <f t="shared" si="280"/>
        <v>0.72310868830949793</v>
      </c>
      <c r="AD198" s="26">
        <f t="shared" si="281"/>
        <v>5.349512582498038E-2</v>
      </c>
      <c r="AE198" s="16">
        <f t="shared" si="267"/>
        <v>0.71970895909167565</v>
      </c>
      <c r="AG198" s="14">
        <v>2020</v>
      </c>
      <c r="AH198" s="23">
        <f t="shared" si="282"/>
        <v>2.77942</v>
      </c>
      <c r="AI198" s="24">
        <f t="shared" si="283"/>
        <v>0.75322015126092401</v>
      </c>
      <c r="AJ198" s="34">
        <f t="shared" si="284"/>
        <v>1.4454989028242775</v>
      </c>
      <c r="AK198" s="25">
        <f t="shared" si="285"/>
        <v>0.72723369665273463</v>
      </c>
      <c r="AL198" s="26">
        <f t="shared" si="286"/>
        <v>1.1126634882546728E-2</v>
      </c>
      <c r="AM198" s="16">
        <f t="shared" si="268"/>
        <v>0.71826520617154288</v>
      </c>
      <c r="AO198" s="14">
        <v>2020</v>
      </c>
      <c r="AP198" s="23">
        <f t="shared" si="259"/>
        <v>2.8125</v>
      </c>
      <c r="AQ198" s="24">
        <f t="shared" si="287"/>
        <v>0.79010922712339049</v>
      </c>
      <c r="AR198" s="34">
        <f t="shared" si="288"/>
        <v>1.462752368726393</v>
      </c>
      <c r="AS198" s="25">
        <f t="shared" si="289"/>
        <v>0.73596518265598942</v>
      </c>
      <c r="AT198" s="26">
        <f t="shared" si="290"/>
        <v>1.7407573885718442E-2</v>
      </c>
      <c r="AU198" s="16">
        <f t="shared" si="269"/>
        <v>0.7267871860704036</v>
      </c>
      <c r="AW198" s="14">
        <v>2020</v>
      </c>
      <c r="AX198" s="23">
        <f t="shared" si="260"/>
        <v>2.8125</v>
      </c>
      <c r="AY198" s="24">
        <f t="shared" si="248"/>
        <v>0.79010922712339049</v>
      </c>
      <c r="AZ198" s="34">
        <f t="shared" si="249"/>
        <v>1.462752368726393</v>
      </c>
      <c r="BA198" s="25">
        <f t="shared" si="250"/>
        <v>0.73596518265598942</v>
      </c>
      <c r="BB198" s="26">
        <f t="shared" si="261"/>
        <v>1.7407573885718442E-2</v>
      </c>
      <c r="BC198" s="16">
        <f t="shared" si="231"/>
        <v>0.7267871860704036</v>
      </c>
      <c r="BD198">
        <v>1</v>
      </c>
      <c r="BF198" s="14">
        <v>2020</v>
      </c>
      <c r="BG198" s="23">
        <f t="shared" si="264"/>
        <v>4.8125</v>
      </c>
      <c r="BH198" s="24">
        <f t="shared" si="252"/>
        <v>0.77320385710198514</v>
      </c>
      <c r="BI198" s="34">
        <f t="shared" si="262"/>
        <v>1.4527915485292335</v>
      </c>
      <c r="BJ198" s="25">
        <f t="shared" si="253"/>
        <v>0.72064084389112826</v>
      </c>
      <c r="BK198" s="26">
        <f t="shared" si="263"/>
        <v>2.306545117561655E-2</v>
      </c>
      <c r="BL198" s="16">
        <f t="shared" si="232"/>
        <v>0.73215070463810528</v>
      </c>
      <c r="BN198" s="14">
        <v>2020</v>
      </c>
      <c r="BO198" s="23">
        <f t="shared" si="265"/>
        <v>4.8125</v>
      </c>
      <c r="BP198" s="24">
        <f t="shared" si="255"/>
        <v>0.77320385710198514</v>
      </c>
      <c r="BQ198" s="34">
        <f t="shared" si="256"/>
        <v>1.4527915485292335</v>
      </c>
      <c r="BR198" s="25">
        <f t="shared" si="257"/>
        <v>0.72064084389112826</v>
      </c>
      <c r="BS198" s="26">
        <f t="shared" si="258"/>
        <v>2.306545117561655E-2</v>
      </c>
      <c r="BT198" s="16">
        <f t="shared" si="233"/>
        <v>0.73215070463810528</v>
      </c>
      <c r="BU198">
        <v>1</v>
      </c>
    </row>
    <row r="199" spans="1:73" x14ac:dyDescent="0.35">
      <c r="A199" s="6">
        <v>2021</v>
      </c>
      <c r="B199" s="23">
        <f t="shared" si="270"/>
        <v>2.8191259999999998</v>
      </c>
      <c r="C199" s="24">
        <f t="shared" si="234"/>
        <v>0.78994401684049853</v>
      </c>
      <c r="D199" s="34">
        <f t="shared" si="235"/>
        <v>1.4653221824511939</v>
      </c>
      <c r="E199" s="25">
        <f t="shared" si="236"/>
        <v>0.73635089607876014</v>
      </c>
      <c r="F199" s="26">
        <f t="shared" si="237"/>
        <v>2.5104717853618824E-2</v>
      </c>
      <c r="G199" s="16">
        <f t="shared" si="238"/>
        <v>0.7289712863724338</v>
      </c>
      <c r="I199" s="6">
        <v>2021</v>
      </c>
      <c r="J199" s="23">
        <f t="shared" si="271"/>
        <v>2.8191259999999998</v>
      </c>
      <c r="K199" s="24">
        <f t="shared" si="239"/>
        <v>0.76716427651294239</v>
      </c>
      <c r="L199" s="34">
        <f t="shared" si="240"/>
        <v>1.4684050078773208</v>
      </c>
      <c r="M199" s="25">
        <f t="shared" si="241"/>
        <v>0.74109370442664746</v>
      </c>
      <c r="N199" s="26">
        <f t="shared" si="242"/>
        <v>2.3057569865036636E-2</v>
      </c>
      <c r="O199" s="16">
        <f t="shared" si="243"/>
        <v>0.7273113034506733</v>
      </c>
      <c r="Q199" s="6">
        <v>2021</v>
      </c>
      <c r="R199" s="23">
        <f t="shared" si="272"/>
        <v>2.8191259999999998</v>
      </c>
      <c r="S199" s="24">
        <f t="shared" si="273"/>
        <v>0.8487412571671753</v>
      </c>
      <c r="T199" s="34">
        <f t="shared" si="274"/>
        <v>1.4636383093199856</v>
      </c>
      <c r="U199" s="25">
        <f t="shared" si="275"/>
        <v>0.73376032203074726</v>
      </c>
      <c r="V199" s="26">
        <f t="shared" si="276"/>
        <v>2.8276064307749409E-2</v>
      </c>
      <c r="W199" s="16">
        <f t="shared" si="266"/>
        <v>0.72987798728923836</v>
      </c>
      <c r="Y199" s="6">
        <v>2021</v>
      </c>
      <c r="Z199" s="23">
        <f t="shared" si="277"/>
        <v>2.8191259999999998</v>
      </c>
      <c r="AA199" s="24">
        <f t="shared" si="278"/>
        <v>0.84557897983157393</v>
      </c>
      <c r="AB199" s="34">
        <f t="shared" si="279"/>
        <v>1.4642408061759227</v>
      </c>
      <c r="AC199" s="25">
        <f t="shared" si="280"/>
        <v>0.73468724027065058</v>
      </c>
      <c r="AD199" s="26">
        <f t="shared" si="281"/>
        <v>5.5102252485283616E-2</v>
      </c>
      <c r="AE199" s="16">
        <f t="shared" si="267"/>
        <v>0.72955356590527209</v>
      </c>
      <c r="AG199" s="6">
        <v>2021</v>
      </c>
      <c r="AH199" s="23">
        <f t="shared" si="282"/>
        <v>2.8191259999999998</v>
      </c>
      <c r="AI199" s="24">
        <f t="shared" si="283"/>
        <v>0.76732272075408159</v>
      </c>
      <c r="AJ199" s="34">
        <f t="shared" si="284"/>
        <v>1.4682504075365754</v>
      </c>
      <c r="AK199" s="25">
        <f t="shared" si="285"/>
        <v>0.74085585774857787</v>
      </c>
      <c r="AL199" s="26">
        <f t="shared" si="286"/>
        <v>1.1510212607264174E-2</v>
      </c>
      <c r="AM199" s="16">
        <f t="shared" si="268"/>
        <v>0.72739454978799756</v>
      </c>
      <c r="AO199" s="6">
        <v>2021</v>
      </c>
      <c r="AP199" s="23">
        <f t="shared" si="259"/>
        <v>2.8687499999999999</v>
      </c>
      <c r="AQ199" s="24">
        <f t="shared" si="287"/>
        <v>0.8094182917653171</v>
      </c>
      <c r="AR199" s="34">
        <f t="shared" si="288"/>
        <v>1.4941479019839343</v>
      </c>
      <c r="AS199" s="25">
        <f t="shared" si="289"/>
        <v>0.7539775415137453</v>
      </c>
      <c r="AT199" s="26">
        <f t="shared" si="290"/>
        <v>1.8211063019799193E-2</v>
      </c>
      <c r="AU199" s="16">
        <f t="shared" si="269"/>
        <v>0.74017036047018903</v>
      </c>
      <c r="AW199" s="6">
        <v>2021</v>
      </c>
      <c r="AX199" s="23">
        <f t="shared" si="260"/>
        <v>2.8687499999999999</v>
      </c>
      <c r="AY199" s="24">
        <f t="shared" si="248"/>
        <v>0.8094182917653171</v>
      </c>
      <c r="AZ199" s="34">
        <f t="shared" si="249"/>
        <v>1.4941479019839343</v>
      </c>
      <c r="BA199" s="25">
        <f t="shared" si="250"/>
        <v>0.7539775415137453</v>
      </c>
      <c r="BB199" s="26">
        <f t="shared" si="261"/>
        <v>1.8211063019799193E-2</v>
      </c>
      <c r="BC199" s="16">
        <f t="shared" si="231"/>
        <v>0.74017036047018903</v>
      </c>
      <c r="BD199">
        <v>1</v>
      </c>
      <c r="BF199" s="6">
        <v>2021</v>
      </c>
      <c r="BG199" s="23">
        <f t="shared" si="264"/>
        <v>4.8687500000000004</v>
      </c>
      <c r="BH199" s="24">
        <f t="shared" si="252"/>
        <v>0.78421061670849679</v>
      </c>
      <c r="BI199" s="34">
        <f t="shared" si="262"/>
        <v>1.4791672958287769</v>
      </c>
      <c r="BJ199" s="25">
        <f t="shared" si="253"/>
        <v>0.73093045512119514</v>
      </c>
      <c r="BK199" s="26">
        <f t="shared" si="263"/>
        <v>2.3837627430504979E-2</v>
      </c>
      <c r="BL199" s="16">
        <f t="shared" si="232"/>
        <v>0.74823684070758179</v>
      </c>
      <c r="BN199" s="6">
        <v>2021</v>
      </c>
      <c r="BO199" s="23">
        <f t="shared" si="265"/>
        <v>4.8687500000000004</v>
      </c>
      <c r="BP199" s="24">
        <f t="shared" si="255"/>
        <v>0.78421061670849679</v>
      </c>
      <c r="BQ199" s="34">
        <f t="shared" si="256"/>
        <v>1.4791672958287769</v>
      </c>
      <c r="BR199" s="25">
        <f t="shared" si="257"/>
        <v>0.73093045512119514</v>
      </c>
      <c r="BS199" s="26">
        <f t="shared" si="258"/>
        <v>2.3837627430504979E-2</v>
      </c>
      <c r="BT199" s="16">
        <f t="shared" si="233"/>
        <v>0.74823684070758179</v>
      </c>
      <c r="BU199">
        <v>1</v>
      </c>
    </row>
    <row r="200" spans="1:73" x14ac:dyDescent="0.35">
      <c r="A200" s="14">
        <v>2022</v>
      </c>
      <c r="B200" s="23">
        <f t="shared" si="270"/>
        <v>2.858832</v>
      </c>
      <c r="C200" s="24">
        <f t="shared" si="234"/>
        <v>0.80294374071428909</v>
      </c>
      <c r="D200" s="34">
        <f t="shared" si="235"/>
        <v>1.4871129559241272</v>
      </c>
      <c r="E200" s="25">
        <f t="shared" si="236"/>
        <v>0.7484950091140421</v>
      </c>
      <c r="F200" s="26">
        <f t="shared" si="237"/>
        <v>2.5893829905796317E-2</v>
      </c>
      <c r="G200" s="16">
        <f t="shared" si="238"/>
        <v>0.73861794681008508</v>
      </c>
      <c r="I200" s="14">
        <v>2022</v>
      </c>
      <c r="J200" s="23">
        <f t="shared" si="271"/>
        <v>2.858832</v>
      </c>
      <c r="K200" s="24">
        <f t="shared" si="239"/>
        <v>0.7813879109765216</v>
      </c>
      <c r="L200" s="34">
        <f t="shared" si="240"/>
        <v>1.4912413268744529</v>
      </c>
      <c r="M200" s="25">
        <f t="shared" si="241"/>
        <v>0.7548463490376196</v>
      </c>
      <c r="N200" s="26">
        <f t="shared" si="242"/>
        <v>2.3838204039710223E-2</v>
      </c>
      <c r="O200" s="16">
        <f t="shared" si="243"/>
        <v>0.73639497783683328</v>
      </c>
      <c r="Q200" s="14">
        <v>2022</v>
      </c>
      <c r="R200" s="23">
        <f t="shared" si="272"/>
        <v>2.858832</v>
      </c>
      <c r="S200" s="24">
        <f t="shared" si="273"/>
        <v>0.86173213847805563</v>
      </c>
      <c r="T200" s="34">
        <f t="shared" si="274"/>
        <v>1.4848725872612385</v>
      </c>
      <c r="U200" s="25">
        <f t="shared" si="275"/>
        <v>0.74504828809421297</v>
      </c>
      <c r="V200" s="26">
        <f t="shared" si="276"/>
        <v>2.9115516468784249E-2</v>
      </c>
      <c r="W200" s="16">
        <f t="shared" si="266"/>
        <v>0.73982429916702552</v>
      </c>
      <c r="Y200" s="14">
        <v>2022</v>
      </c>
      <c r="Z200" s="23">
        <f t="shared" si="277"/>
        <v>2.858832</v>
      </c>
      <c r="AA200" s="24">
        <f t="shared" si="278"/>
        <v>0.85880101858163649</v>
      </c>
      <c r="AB200" s="34">
        <f t="shared" si="279"/>
        <v>1.4856752743632957</v>
      </c>
      <c r="AC200" s="25">
        <f t="shared" si="280"/>
        <v>0.74628319132814724</v>
      </c>
      <c r="AD200" s="26">
        <f t="shared" si="281"/>
        <v>5.673294563388491E-2</v>
      </c>
      <c r="AE200" s="16">
        <f t="shared" si="267"/>
        <v>0.73939208303514847</v>
      </c>
      <c r="AG200" s="14">
        <v>2022</v>
      </c>
      <c r="AH200" s="23">
        <f t="shared" si="282"/>
        <v>2.858832</v>
      </c>
      <c r="AI200" s="24">
        <f t="shared" si="283"/>
        <v>0.78144475253868417</v>
      </c>
      <c r="AJ200" s="34">
        <f t="shared" si="284"/>
        <v>1.4910142783667049</v>
      </c>
      <c r="AK200" s="25">
        <f t="shared" si="285"/>
        <v>0.7544970436410845</v>
      </c>
      <c r="AL200" s="26">
        <f t="shared" si="286"/>
        <v>1.1900759113026488E-2</v>
      </c>
      <c r="AM200" s="16">
        <f t="shared" si="268"/>
        <v>0.73651723472562036</v>
      </c>
      <c r="AO200" s="14">
        <v>2022</v>
      </c>
      <c r="AP200" s="23">
        <f t="shared" si="259"/>
        <v>2.9250000000000003</v>
      </c>
      <c r="AQ200" s="24">
        <f t="shared" si="287"/>
        <v>0.82874755498401187</v>
      </c>
      <c r="AR200" s="34">
        <f t="shared" si="288"/>
        <v>1.525556500355236</v>
      </c>
      <c r="AS200" s="25">
        <f t="shared" si="289"/>
        <v>0.77201000054651692</v>
      </c>
      <c r="AT200" s="26">
        <f t="shared" si="290"/>
        <v>1.9033346417444048E-2</v>
      </c>
      <c r="AU200" s="16">
        <f t="shared" si="269"/>
        <v>0.75354649980871913</v>
      </c>
      <c r="AW200" s="14">
        <v>2022</v>
      </c>
      <c r="AX200" s="23">
        <f t="shared" si="260"/>
        <v>2.9250000000000003</v>
      </c>
      <c r="AY200" s="24">
        <f t="shared" si="248"/>
        <v>0.82874755498401187</v>
      </c>
      <c r="AZ200" s="34">
        <f t="shared" si="249"/>
        <v>1.525556500355236</v>
      </c>
      <c r="BA200" s="25">
        <f t="shared" si="250"/>
        <v>0.77201000054651692</v>
      </c>
      <c r="BB200" s="26">
        <f t="shared" si="261"/>
        <v>1.9033346417444048E-2</v>
      </c>
      <c r="BC200" s="16">
        <f t="shared" si="231"/>
        <v>0.75354649980871913</v>
      </c>
      <c r="BD200">
        <v>1</v>
      </c>
      <c r="BF200" s="14">
        <v>2022</v>
      </c>
      <c r="BG200" s="23">
        <f t="shared" si="264"/>
        <v>4.9250000000000007</v>
      </c>
      <c r="BH200" s="24">
        <f t="shared" si="252"/>
        <v>0.79520457089646279</v>
      </c>
      <c r="BI200" s="34">
        <f t="shared" si="262"/>
        <v>1.5055357751549998</v>
      </c>
      <c r="BJ200" s="25">
        <f t="shared" si="253"/>
        <v>0.74120888485384562</v>
      </c>
      <c r="BK200" s="26">
        <f t="shared" si="263"/>
        <v>2.4620173605035663E-2</v>
      </c>
      <c r="BL200" s="16">
        <f t="shared" si="232"/>
        <v>0.76432689030115419</v>
      </c>
      <c r="BN200" s="14">
        <v>2022</v>
      </c>
      <c r="BO200" s="23">
        <f t="shared" si="265"/>
        <v>4.9250000000000007</v>
      </c>
      <c r="BP200" s="24">
        <f t="shared" si="255"/>
        <v>0.79520457089646279</v>
      </c>
      <c r="BQ200" s="34">
        <f t="shared" si="256"/>
        <v>1.5055357751549998</v>
      </c>
      <c r="BR200" s="25">
        <f t="shared" si="257"/>
        <v>0.74120888485384562</v>
      </c>
      <c r="BS200" s="26">
        <f t="shared" si="258"/>
        <v>2.4620173605035663E-2</v>
      </c>
      <c r="BT200" s="16">
        <f t="shared" si="233"/>
        <v>0.76432689030115419</v>
      </c>
      <c r="BU200">
        <v>1</v>
      </c>
    </row>
    <row r="201" spans="1:73" x14ac:dyDescent="0.35">
      <c r="A201" s="6">
        <v>2023</v>
      </c>
      <c r="B201" s="23">
        <f t="shared" si="270"/>
        <v>2.8985379999999998</v>
      </c>
      <c r="C201" s="24">
        <f t="shared" si="234"/>
        <v>0.81595260795308899</v>
      </c>
      <c r="D201" s="34">
        <f t="shared" si="235"/>
        <v>1.508909820768356</v>
      </c>
      <c r="E201" s="25">
        <f t="shared" si="236"/>
        <v>0.76064849348977859</v>
      </c>
      <c r="F201" s="26">
        <f t="shared" si="237"/>
        <v>2.6695338811061686E-2</v>
      </c>
      <c r="G201" s="16">
        <f t="shared" si="238"/>
        <v>0.74826132727857742</v>
      </c>
      <c r="I201" s="6">
        <v>2023</v>
      </c>
      <c r="J201" s="23">
        <f t="shared" si="271"/>
        <v>2.8985379999999998</v>
      </c>
      <c r="K201" s="24">
        <f t="shared" si="239"/>
        <v>0.79563437008048077</v>
      </c>
      <c r="L201" s="34">
        <f t="shared" si="240"/>
        <v>1.5140922777748849</v>
      </c>
      <c r="M201" s="25">
        <f t="shared" si="241"/>
        <v>0.76862150426905385</v>
      </c>
      <c r="N201" s="26">
        <f t="shared" si="242"/>
        <v>2.4632700092987486E-2</v>
      </c>
      <c r="O201" s="16">
        <f t="shared" si="243"/>
        <v>0.74547077350583102</v>
      </c>
      <c r="Q201" s="6">
        <v>2023</v>
      </c>
      <c r="R201" s="23">
        <f t="shared" si="272"/>
        <v>2.8985379999999998</v>
      </c>
      <c r="S201" s="24">
        <f t="shared" si="273"/>
        <v>0.87473143854517943</v>
      </c>
      <c r="T201" s="34">
        <f t="shared" si="274"/>
        <v>1.5061126861454146</v>
      </c>
      <c r="U201" s="25">
        <f t="shared" si="275"/>
        <v>0.75634520945448402</v>
      </c>
      <c r="V201" s="26">
        <f t="shared" si="276"/>
        <v>2.9967215958645366E-2</v>
      </c>
      <c r="W201" s="16">
        <f t="shared" si="266"/>
        <v>0.74976747669093058</v>
      </c>
      <c r="Y201" s="6">
        <v>2023</v>
      </c>
      <c r="Z201" s="23">
        <f t="shared" si="277"/>
        <v>2.8985379999999998</v>
      </c>
      <c r="AA201" s="24">
        <f t="shared" si="278"/>
        <v>0.87203943979884357</v>
      </c>
      <c r="AB201" s="34">
        <f t="shared" si="279"/>
        <v>1.507121044900237</v>
      </c>
      <c r="AC201" s="25">
        <f t="shared" si="280"/>
        <v>0.75789653061574946</v>
      </c>
      <c r="AD201" s="26">
        <f t="shared" si="281"/>
        <v>5.8387190694509462E-2</v>
      </c>
      <c r="AE201" s="16">
        <f t="shared" si="267"/>
        <v>0.74922451428448755</v>
      </c>
      <c r="AG201" s="6">
        <v>2023</v>
      </c>
      <c r="AH201" s="23">
        <f t="shared" si="282"/>
        <v>2.8985379999999998</v>
      </c>
      <c r="AI201" s="24">
        <f t="shared" si="283"/>
        <v>0.7955854445287468</v>
      </c>
      <c r="AJ201" s="34">
        <f t="shared" si="284"/>
        <v>1.5137900123504777</v>
      </c>
      <c r="AK201" s="25">
        <f t="shared" si="285"/>
        <v>0.76815648053919661</v>
      </c>
      <c r="AL201" s="26">
        <f t="shared" si="286"/>
        <v>1.2298280330266345E-2</v>
      </c>
      <c r="AM201" s="16">
        <f t="shared" si="268"/>
        <v>0.74563353181128111</v>
      </c>
      <c r="AO201" s="6">
        <v>2023</v>
      </c>
      <c r="AP201" s="23">
        <f t="shared" si="259"/>
        <v>2.9812500000000002</v>
      </c>
      <c r="AQ201" s="24">
        <f t="shared" si="287"/>
        <v>0.84809622612769486</v>
      </c>
      <c r="AR201" s="34">
        <f t="shared" si="288"/>
        <v>1.5569776859561855</v>
      </c>
      <c r="AS201" s="25">
        <f t="shared" si="289"/>
        <v>0.79006182454797735</v>
      </c>
      <c r="AT201" s="26">
        <f t="shared" si="290"/>
        <v>1.9874424701208069E-2</v>
      </c>
      <c r="AU201" s="16">
        <f t="shared" si="269"/>
        <v>0.76691586140820811</v>
      </c>
      <c r="AW201" s="6">
        <v>2023</v>
      </c>
      <c r="AX201" s="23">
        <f t="shared" si="260"/>
        <v>2.9812500000000002</v>
      </c>
      <c r="AY201" s="24">
        <f t="shared" si="248"/>
        <v>0.84809622612769486</v>
      </c>
      <c r="AZ201" s="34">
        <f t="shared" si="249"/>
        <v>1.5569776859561855</v>
      </c>
      <c r="BA201" s="25">
        <f t="shared" si="250"/>
        <v>0.79006182454797735</v>
      </c>
      <c r="BB201" s="26">
        <f t="shared" si="261"/>
        <v>1.9874424701208069E-2</v>
      </c>
      <c r="BC201" s="16">
        <f t="shared" si="231"/>
        <v>0.76691586140820811</v>
      </c>
      <c r="BD201">
        <v>1</v>
      </c>
      <c r="BF201" s="6">
        <v>2023</v>
      </c>
      <c r="BG201" s="23">
        <f t="shared" si="264"/>
        <v>4.9812500000000002</v>
      </c>
      <c r="BH201" s="24">
        <f t="shared" si="252"/>
        <v>0.80618751494346041</v>
      </c>
      <c r="BI201" s="34">
        <f t="shared" si="262"/>
        <v>1.5318980706823511</v>
      </c>
      <c r="BJ201" s="25">
        <f t="shared" si="253"/>
        <v>0.75147780104977058</v>
      </c>
      <c r="BK201" s="26">
        <f t="shared" si="263"/>
        <v>2.5413068009292036E-2</v>
      </c>
      <c r="BL201" s="16">
        <f t="shared" si="232"/>
        <v>0.78042026963258049</v>
      </c>
      <c r="BN201" s="6">
        <v>2023</v>
      </c>
      <c r="BO201" s="23">
        <f t="shared" si="265"/>
        <v>4.9812500000000002</v>
      </c>
      <c r="BP201" s="24">
        <f t="shared" si="255"/>
        <v>0.80618751494346041</v>
      </c>
      <c r="BQ201" s="34">
        <f t="shared" si="256"/>
        <v>1.5318980706823511</v>
      </c>
      <c r="BR201" s="25">
        <f t="shared" si="257"/>
        <v>0.75147780104977058</v>
      </c>
      <c r="BS201" s="26">
        <f t="shared" si="258"/>
        <v>2.5413068009292036E-2</v>
      </c>
      <c r="BT201" s="16">
        <f t="shared" si="233"/>
        <v>0.78042026963258049</v>
      </c>
      <c r="BU201">
        <v>1</v>
      </c>
    </row>
    <row r="202" spans="1:73" x14ac:dyDescent="0.35">
      <c r="A202" s="14">
        <v>2024</v>
      </c>
      <c r="B202" s="23">
        <f t="shared" si="270"/>
        <v>2.9382440000000001</v>
      </c>
      <c r="C202" s="24">
        <f t="shared" si="234"/>
        <v>0.82897055250653673</v>
      </c>
      <c r="D202" s="34">
        <f t="shared" si="235"/>
        <v>1.5307127369061049</v>
      </c>
      <c r="E202" s="25">
        <f t="shared" si="236"/>
        <v>0.77281128754785355</v>
      </c>
      <c r="F202" s="26">
        <f t="shared" si="237"/>
        <v>2.7509241201767239E-2</v>
      </c>
      <c r="G202" s="16">
        <f t="shared" si="238"/>
        <v>0.75790144935825132</v>
      </c>
      <c r="I202" s="14">
        <v>2024</v>
      </c>
      <c r="J202" s="23">
        <f t="shared" si="271"/>
        <v>2.9382440000000001</v>
      </c>
      <c r="K202" s="24">
        <f t="shared" si="239"/>
        <v>0.80990291149532656</v>
      </c>
      <c r="L202" s="34">
        <f t="shared" si="240"/>
        <v>1.5369573951625588</v>
      </c>
      <c r="M202" s="25">
        <f t="shared" si="241"/>
        <v>0.78241845409624466</v>
      </c>
      <c r="N202" s="26">
        <f t="shared" si="242"/>
        <v>2.544106648707813E-2</v>
      </c>
      <c r="O202" s="16">
        <f t="shared" si="243"/>
        <v>0.75453894106631414</v>
      </c>
      <c r="Q202" s="14">
        <v>2024</v>
      </c>
      <c r="R202" s="23">
        <f t="shared" si="272"/>
        <v>2.9382440000000001</v>
      </c>
      <c r="S202" s="24">
        <f t="shared" si="273"/>
        <v>0.88773915462113506</v>
      </c>
      <c r="T202" s="34">
        <f t="shared" si="274"/>
        <v>1.5273586040854512</v>
      </c>
      <c r="U202" s="25">
        <f t="shared" si="275"/>
        <v>0.76765108320838638</v>
      </c>
      <c r="V202" s="26">
        <f t="shared" si="276"/>
        <v>3.0831158918449314E-2</v>
      </c>
      <c r="W202" s="16">
        <f t="shared" si="266"/>
        <v>0.75970752087706483</v>
      </c>
      <c r="Y202" s="14">
        <v>2024</v>
      </c>
      <c r="Z202" s="23">
        <f t="shared" si="277"/>
        <v>2.9382440000000001</v>
      </c>
      <c r="AA202" s="24">
        <f t="shared" si="278"/>
        <v>0.88529423325187129</v>
      </c>
      <c r="AB202" s="34">
        <f t="shared" si="279"/>
        <v>1.5285781107409964</v>
      </c>
      <c r="AC202" s="25">
        <f t="shared" si="280"/>
        <v>0.76952724729384059</v>
      </c>
      <c r="AD202" s="26">
        <f t="shared" si="281"/>
        <v>6.0064973099698313E-2</v>
      </c>
      <c r="AE202" s="16">
        <f t="shared" si="267"/>
        <v>0.75905086344715578</v>
      </c>
      <c r="AG202" s="14">
        <v>2024</v>
      </c>
      <c r="AH202" s="23">
        <f t="shared" si="282"/>
        <v>2.9382440000000001</v>
      </c>
      <c r="AI202" s="24">
        <f t="shared" si="283"/>
        <v>0.80974403776214343</v>
      </c>
      <c r="AJ202" s="34">
        <f t="shared" si="284"/>
        <v>1.5365771335638181</v>
      </c>
      <c r="AK202" s="25">
        <f t="shared" si="285"/>
        <v>0.78183343625202772</v>
      </c>
      <c r="AL202" s="26">
        <f t="shared" si="286"/>
        <v>1.2702781801427443E-2</v>
      </c>
      <c r="AM202" s="16">
        <f t="shared" si="268"/>
        <v>0.75474369731179036</v>
      </c>
      <c r="AO202" s="14">
        <v>2024</v>
      </c>
      <c r="AP202" s="23">
        <f t="shared" si="259"/>
        <v>3.0375000000000001</v>
      </c>
      <c r="AQ202" s="24">
        <f t="shared" si="287"/>
        <v>0.86746359531054495</v>
      </c>
      <c r="AR202" s="34">
        <f t="shared" si="288"/>
        <v>1.5884110296891292</v>
      </c>
      <c r="AS202" s="25">
        <f t="shared" si="289"/>
        <v>0.80813235336789124</v>
      </c>
      <c r="AT202" s="26">
        <f t="shared" si="290"/>
        <v>2.0734297772840731E-2</v>
      </c>
      <c r="AU202" s="16">
        <f t="shared" si="269"/>
        <v>0.78027867632123793</v>
      </c>
      <c r="AW202" s="14">
        <v>2024</v>
      </c>
      <c r="AX202" s="23">
        <f t="shared" si="260"/>
        <v>3.0375000000000001</v>
      </c>
      <c r="AY202" s="24">
        <f t="shared" si="248"/>
        <v>0.86746359531054495</v>
      </c>
      <c r="AZ202" s="34">
        <f t="shared" si="249"/>
        <v>1.5884110296891292</v>
      </c>
      <c r="BA202" s="25">
        <f t="shared" si="250"/>
        <v>0.80813235336789124</v>
      </c>
      <c r="BB202" s="26">
        <f t="shared" si="261"/>
        <v>2.0734297772840731E-2</v>
      </c>
      <c r="BC202" s="16">
        <f t="shared" si="231"/>
        <v>0.78027867632123793</v>
      </c>
      <c r="BD202">
        <v>1</v>
      </c>
      <c r="BF202" s="14">
        <v>2024</v>
      </c>
      <c r="BG202" s="23">
        <f t="shared" si="264"/>
        <v>5.0374999999999996</v>
      </c>
      <c r="BH202" s="24">
        <f t="shared" si="252"/>
        <v>0.81716109124868286</v>
      </c>
      <c r="BI202" s="34">
        <f t="shared" si="262"/>
        <v>1.5582551742542514</v>
      </c>
      <c r="BJ202" s="25">
        <f t="shared" si="253"/>
        <v>0.76173872962192557</v>
      </c>
      <c r="BK202" s="26">
        <f t="shared" si="263"/>
        <v>2.6216290641563882E-2</v>
      </c>
      <c r="BL202" s="16">
        <f t="shared" si="232"/>
        <v>0.79651644463232585</v>
      </c>
      <c r="BN202" s="14">
        <v>2024</v>
      </c>
      <c r="BO202" s="23">
        <f t="shared" si="265"/>
        <v>5.0374999999999996</v>
      </c>
      <c r="BP202" s="24">
        <f t="shared" si="255"/>
        <v>0.81716109124868286</v>
      </c>
      <c r="BQ202" s="34">
        <f t="shared" si="256"/>
        <v>1.5582551742542514</v>
      </c>
      <c r="BR202" s="25">
        <f t="shared" si="257"/>
        <v>0.76173872962192557</v>
      </c>
      <c r="BS202" s="26">
        <f t="shared" si="258"/>
        <v>2.6216290641563882E-2</v>
      </c>
      <c r="BT202" s="16">
        <f t="shared" si="233"/>
        <v>0.79651644463232585</v>
      </c>
      <c r="BU202">
        <v>1</v>
      </c>
    </row>
    <row r="203" spans="1:73" x14ac:dyDescent="0.35">
      <c r="A203" s="6">
        <v>2025</v>
      </c>
      <c r="B203" s="23">
        <f t="shared" si="270"/>
        <v>2.9779499999999999</v>
      </c>
      <c r="C203" s="24">
        <f t="shared" si="234"/>
        <v>0.84199751465103967</v>
      </c>
      <c r="D203" s="34">
        <f t="shared" si="235"/>
        <v>1.5525216680812339</v>
      </c>
      <c r="E203" s="25">
        <f t="shared" si="236"/>
        <v>0.78498333550959065</v>
      </c>
      <c r="F203" s="26">
        <f t="shared" si="237"/>
        <v>2.8335533653092587E-2</v>
      </c>
      <c r="G203" s="16">
        <f t="shared" si="238"/>
        <v>0.76753833257164328</v>
      </c>
      <c r="I203" s="6">
        <v>2025</v>
      </c>
      <c r="J203" s="23">
        <f t="shared" si="271"/>
        <v>2.9779499999999999</v>
      </c>
      <c r="K203" s="24">
        <f t="shared" si="239"/>
        <v>0.82419283282015543</v>
      </c>
      <c r="L203" s="34">
        <f t="shared" si="240"/>
        <v>1.5598362386490234</v>
      </c>
      <c r="M203" s="25">
        <f t="shared" si="241"/>
        <v>0.79623652099849773</v>
      </c>
      <c r="N203" s="26">
        <f t="shared" si="242"/>
        <v>2.6263310952421005E-2</v>
      </c>
      <c r="O203" s="16">
        <f t="shared" si="243"/>
        <v>0.7635997176505257</v>
      </c>
      <c r="Q203" s="6">
        <v>2025</v>
      </c>
      <c r="R203" s="23">
        <f t="shared" si="272"/>
        <v>2.9779499999999999</v>
      </c>
      <c r="S203" s="24">
        <f t="shared" si="273"/>
        <v>0.90075528397757731</v>
      </c>
      <c r="T203" s="34">
        <f t="shared" si="274"/>
        <v>1.5486103392050448</v>
      </c>
      <c r="U203" s="25">
        <f t="shared" si="275"/>
        <v>0.77896590646929964</v>
      </c>
      <c r="V203" s="26">
        <f t="shared" si="276"/>
        <v>3.1707341490451312E-2</v>
      </c>
      <c r="W203" s="16">
        <f t="shared" si="266"/>
        <v>0.76964443273574512</v>
      </c>
      <c r="Y203" s="6">
        <v>2025</v>
      </c>
      <c r="Z203" s="23">
        <f t="shared" si="277"/>
        <v>2.9779499999999999</v>
      </c>
      <c r="AA203" s="24">
        <f t="shared" si="278"/>
        <v>0.89856538873446146</v>
      </c>
      <c r="AB203" s="34">
        <f t="shared" si="279"/>
        <v>1.5500464648546364</v>
      </c>
      <c r="AC203" s="25">
        <f t="shared" si="280"/>
        <v>0.78117533054559463</v>
      </c>
      <c r="AD203" s="26">
        <f t="shared" si="281"/>
        <v>6.176627829084131E-2</v>
      </c>
      <c r="AE203" s="16">
        <f t="shared" si="267"/>
        <v>0.76887113430904175</v>
      </c>
      <c r="AG203" s="6">
        <v>2025</v>
      </c>
      <c r="AH203" s="23">
        <f t="shared" si="282"/>
        <v>2.9779499999999999</v>
      </c>
      <c r="AI203" s="24">
        <f t="shared" si="283"/>
        <v>0.82391981407969384</v>
      </c>
      <c r="AJ203" s="34">
        <f t="shared" si="284"/>
        <v>1.5593751916674705</v>
      </c>
      <c r="AK203" s="25">
        <f t="shared" si="285"/>
        <v>0.79552721794995451</v>
      </c>
      <c r="AL203" s="26">
        <f t="shared" si="286"/>
        <v>1.3114268701858448E-2</v>
      </c>
      <c r="AM203" s="16">
        <f t="shared" si="268"/>
        <v>0.763847973717516</v>
      </c>
      <c r="AO203" s="6">
        <v>2025</v>
      </c>
      <c r="AP203" s="23">
        <f t="shared" si="259"/>
        <v>3.09375</v>
      </c>
      <c r="AQ203" s="24">
        <f t="shared" si="287"/>
        <v>0.88684902511790109</v>
      </c>
      <c r="AR203" s="34">
        <f t="shared" si="288"/>
        <v>1.6198561462324355</v>
      </c>
      <c r="AS203" s="25">
        <f t="shared" si="289"/>
        <v>0.82622099420374695</v>
      </c>
      <c r="AT203" s="26">
        <f t="shared" si="290"/>
        <v>2.1612964887538617E-2</v>
      </c>
      <c r="AU203" s="16">
        <f t="shared" si="269"/>
        <v>0.79363515202868851</v>
      </c>
      <c r="AW203" s="6">
        <v>2025</v>
      </c>
      <c r="AX203" s="23">
        <f t="shared" si="260"/>
        <v>3.09375</v>
      </c>
      <c r="AY203" s="24">
        <f t="shared" si="248"/>
        <v>0.88684902511790109</v>
      </c>
      <c r="AZ203" s="34">
        <f t="shared" si="249"/>
        <v>1.6198561462324355</v>
      </c>
      <c r="BA203" s="25">
        <f t="shared" si="250"/>
        <v>0.82622099420374695</v>
      </c>
      <c r="BB203" s="26">
        <f t="shared" si="261"/>
        <v>2.1612964887538617E-2</v>
      </c>
      <c r="BC203" s="16">
        <f t="shared" si="231"/>
        <v>0.79363515202868851</v>
      </c>
      <c r="BD203">
        <v>1</v>
      </c>
      <c r="BF203" s="6">
        <v>2025</v>
      </c>
      <c r="BG203" s="23">
        <f t="shared" si="264"/>
        <v>5.09375</v>
      </c>
      <c r="BH203" s="24">
        <f t="shared" si="252"/>
        <v>0.82812680234046954</v>
      </c>
      <c r="BI203" s="34">
        <f t="shared" si="262"/>
        <v>1.5846079932390049</v>
      </c>
      <c r="BJ203" s="25">
        <f t="shared" si="253"/>
        <v>0.77199306652154609</v>
      </c>
      <c r="BK203" s="26">
        <f t="shared" si="263"/>
        <v>2.7029823044736685E-2</v>
      </c>
      <c r="BL203" s="16">
        <f t="shared" si="232"/>
        <v>0.81261492671745883</v>
      </c>
      <c r="BN203" s="6">
        <v>2025</v>
      </c>
      <c r="BO203" s="23">
        <f t="shared" si="265"/>
        <v>5.09375</v>
      </c>
      <c r="BP203" s="24">
        <f t="shared" si="255"/>
        <v>0.82812680234046954</v>
      </c>
      <c r="BQ203" s="34">
        <f t="shared" si="256"/>
        <v>1.5846079932390049</v>
      </c>
      <c r="BR203" s="25">
        <f t="shared" si="257"/>
        <v>0.77199306652154609</v>
      </c>
      <c r="BS203" s="26">
        <f t="shared" si="258"/>
        <v>2.7029823044736685E-2</v>
      </c>
      <c r="BT203" s="16">
        <f t="shared" si="233"/>
        <v>0.81261492671745883</v>
      </c>
      <c r="BU203">
        <v>1</v>
      </c>
    </row>
    <row r="204" spans="1:73" x14ac:dyDescent="0.35">
      <c r="A204" s="14">
        <v>2026</v>
      </c>
      <c r="B204" s="23">
        <f t="shared" si="270"/>
        <v>3.0176559999999997</v>
      </c>
      <c r="C204" s="24">
        <f t="shared" si="234"/>
        <v>0.85503344035797724</v>
      </c>
      <c r="D204" s="34">
        <f t="shared" si="235"/>
        <v>1.5743365814776129</v>
      </c>
      <c r="E204" s="25">
        <f t="shared" si="236"/>
        <v>0.79716458688863523</v>
      </c>
      <c r="F204" s="26">
        <f t="shared" si="237"/>
        <v>2.9174212688880152E-2</v>
      </c>
      <c r="G204" s="16">
        <f t="shared" si="238"/>
        <v>0.77717199458897768</v>
      </c>
      <c r="I204" s="14">
        <v>2026</v>
      </c>
      <c r="J204" s="23">
        <f t="shared" si="271"/>
        <v>3.0176559999999997</v>
      </c>
      <c r="K204" s="24">
        <f t="shared" si="239"/>
        <v>0.83850346942545928</v>
      </c>
      <c r="L204" s="34">
        <f t="shared" si="240"/>
        <v>1.5827283915212869</v>
      </c>
      <c r="M204" s="25">
        <f t="shared" si="241"/>
        <v>0.81007506387890293</v>
      </c>
      <c r="N204" s="26">
        <f t="shared" si="242"/>
        <v>2.7099440527319722E-2</v>
      </c>
      <c r="O204" s="16">
        <f t="shared" si="243"/>
        <v>0.77265332764238392</v>
      </c>
      <c r="Q204" s="14">
        <v>2026</v>
      </c>
      <c r="R204" s="23">
        <f t="shared" si="272"/>
        <v>3.0176559999999997</v>
      </c>
      <c r="S204" s="24">
        <f t="shared" si="273"/>
        <v>0.91377982390171841</v>
      </c>
      <c r="T204" s="34">
        <f t="shared" si="274"/>
        <v>1.5698678896366913</v>
      </c>
      <c r="U204" s="25">
        <f t="shared" si="275"/>
        <v>0.79028967636414105</v>
      </c>
      <c r="V204" s="26">
        <f t="shared" si="276"/>
        <v>3.2595759818059782E-2</v>
      </c>
      <c r="W204" s="16">
        <f t="shared" si="266"/>
        <v>0.77957821327255028</v>
      </c>
      <c r="Y204" s="14">
        <v>2026</v>
      </c>
      <c r="Z204" s="23">
        <f t="shared" si="277"/>
        <v>3.0176559999999997</v>
      </c>
      <c r="AA204" s="24">
        <f t="shared" si="278"/>
        <v>0.91185289606181552</v>
      </c>
      <c r="AB204" s="34">
        <f t="shared" si="279"/>
        <v>1.5715261002230214</v>
      </c>
      <c r="AC204" s="25">
        <f t="shared" si="280"/>
        <v>0.79284076957387928</v>
      </c>
      <c r="AD204" s="26">
        <f t="shared" si="281"/>
        <v>6.3491091718202705E-2</v>
      </c>
      <c r="AE204" s="16">
        <f t="shared" si="267"/>
        <v>0.77868533064914214</v>
      </c>
      <c r="AG204" s="14">
        <v>2026</v>
      </c>
      <c r="AH204" s="23">
        <f t="shared" si="282"/>
        <v>3.0176559999999997</v>
      </c>
      <c r="AI204" s="24">
        <f t="shared" si="283"/>
        <v>0.83811209392916153</v>
      </c>
      <c r="AJ204" s="34">
        <f t="shared" si="284"/>
        <v>1.5821837605300337</v>
      </c>
      <c r="AK204" s="25">
        <f t="shared" si="285"/>
        <v>0.80923717004620599</v>
      </c>
      <c r="AL204" s="26">
        <f t="shared" si="286"/>
        <v>1.3532745859582442E-2</v>
      </c>
      <c r="AM204" s="16">
        <f t="shared" si="268"/>
        <v>0.77294659048382774</v>
      </c>
      <c r="AO204" s="14">
        <v>2026</v>
      </c>
      <c r="AP204" s="23">
        <f t="shared" si="259"/>
        <v>3.15</v>
      </c>
      <c r="AQ204" s="24">
        <f t="shared" si="287"/>
        <v>0.90625194316336988</v>
      </c>
      <c r="AR204" s="34">
        <f t="shared" si="288"/>
        <v>1.6513126895446399</v>
      </c>
      <c r="AS204" s="25">
        <f t="shared" si="289"/>
        <v>0.8443272146840618</v>
      </c>
      <c r="AT204" s="26">
        <f t="shared" si="290"/>
        <v>2.2510424720572068E-2</v>
      </c>
      <c r="AU204" s="16">
        <f t="shared" si="269"/>
        <v>0.80698547486057814</v>
      </c>
      <c r="AW204" s="14">
        <v>2026</v>
      </c>
      <c r="AX204" s="23">
        <f t="shared" si="260"/>
        <v>3.15</v>
      </c>
      <c r="AY204" s="24">
        <f t="shared" si="248"/>
        <v>0.90625194316336988</v>
      </c>
      <c r="AZ204" s="34">
        <f t="shared" si="249"/>
        <v>1.6513126895446399</v>
      </c>
      <c r="BA204" s="25">
        <f t="shared" si="250"/>
        <v>0.8443272146840618</v>
      </c>
      <c r="BB204" s="26">
        <f t="shared" si="261"/>
        <v>2.2510424720572068E-2</v>
      </c>
      <c r="BC204" s="16">
        <f t="shared" si="231"/>
        <v>0.80698547486057814</v>
      </c>
      <c r="BD204">
        <v>1</v>
      </c>
      <c r="BF204" s="14">
        <v>2026</v>
      </c>
      <c r="BG204" s="23">
        <f t="shared" si="264"/>
        <v>5.15</v>
      </c>
      <c r="BH204" s="24">
        <f t="shared" si="252"/>
        <v>0.83908602277710342</v>
      </c>
      <c r="BI204" s="34">
        <f t="shared" si="262"/>
        <v>1.6109573577172949</v>
      </c>
      <c r="BJ204" s="25">
        <f t="shared" si="253"/>
        <v>0.7822420887958379</v>
      </c>
      <c r="BK204" s="26">
        <f t="shared" si="263"/>
        <v>2.7853648174899954E-2</v>
      </c>
      <c r="BL204" s="16">
        <f t="shared" si="232"/>
        <v>0.82871526892145697</v>
      </c>
      <c r="BN204" s="14">
        <v>2026</v>
      </c>
      <c r="BO204" s="23">
        <f t="shared" si="265"/>
        <v>5.15</v>
      </c>
      <c r="BP204" s="24">
        <f t="shared" si="255"/>
        <v>0.83908602277710342</v>
      </c>
      <c r="BQ204" s="34">
        <f t="shared" si="256"/>
        <v>1.6109573577172949</v>
      </c>
      <c r="BR204" s="25">
        <f t="shared" si="257"/>
        <v>0.7822420887958379</v>
      </c>
      <c r="BS204" s="26">
        <f t="shared" si="258"/>
        <v>2.7853648174899954E-2</v>
      </c>
      <c r="BT204" s="16">
        <f t="shared" si="233"/>
        <v>0.82871526892145697</v>
      </c>
      <c r="BU204">
        <v>1</v>
      </c>
    </row>
    <row r="205" spans="1:73" x14ac:dyDescent="0.35">
      <c r="A205" s="6">
        <v>2027</v>
      </c>
      <c r="B205" s="23">
        <f t="shared" si="270"/>
        <v>3.0573619999999999</v>
      </c>
      <c r="C205" s="24">
        <f t="shared" si="234"/>
        <v>0.86807828072500426</v>
      </c>
      <c r="D205" s="34">
        <f t="shared" si="235"/>
        <v>1.5961574473756093</v>
      </c>
      <c r="E205" s="25">
        <f t="shared" si="236"/>
        <v>0.80935499596247562</v>
      </c>
      <c r="F205" s="26">
        <f t="shared" si="237"/>
        <v>3.0025274786887813E-2</v>
      </c>
      <c r="G205" s="16">
        <f t="shared" si="238"/>
        <v>0.78680245141313365</v>
      </c>
      <c r="I205" s="6">
        <v>2027</v>
      </c>
      <c r="J205" s="23">
        <f t="shared" si="271"/>
        <v>3.0573619999999999</v>
      </c>
      <c r="K205" s="24">
        <f t="shared" si="239"/>
        <v>0.85283419241247904</v>
      </c>
      <c r="L205" s="34">
        <f t="shared" si="240"/>
        <v>1.605633459462724</v>
      </c>
      <c r="M205" s="25">
        <f t="shared" si="241"/>
        <v>0.82393347609649836</v>
      </c>
      <c r="N205" s="26">
        <f t="shared" si="242"/>
        <v>2.7949461595436799E-2</v>
      </c>
      <c r="O205" s="16">
        <f t="shared" si="243"/>
        <v>0.78169998336622559</v>
      </c>
      <c r="Q205" s="6">
        <v>2027</v>
      </c>
      <c r="R205" s="23">
        <f t="shared" si="272"/>
        <v>3.0573619999999999</v>
      </c>
      <c r="S205" s="24">
        <f t="shared" si="273"/>
        <v>0.92681277169349241</v>
      </c>
      <c r="T205" s="34">
        <f t="shared" si="274"/>
        <v>1.5911312535201052</v>
      </c>
      <c r="U205" s="25">
        <f t="shared" si="275"/>
        <v>0.8016223900309315</v>
      </c>
      <c r="V205" s="26">
        <f t="shared" si="276"/>
        <v>3.3496410045847989E-2</v>
      </c>
      <c r="W205" s="16">
        <f t="shared" si="266"/>
        <v>0.78950886348917371</v>
      </c>
      <c r="Y205" s="6">
        <v>2027</v>
      </c>
      <c r="Z205" s="23">
        <f t="shared" si="277"/>
        <v>3.0573619999999999</v>
      </c>
      <c r="AA205" s="24">
        <f t="shared" si="278"/>
        <v>0.92515674506767753</v>
      </c>
      <c r="AB205" s="34">
        <f t="shared" si="279"/>
        <v>1.5930170098391883</v>
      </c>
      <c r="AC205" s="25">
        <f t="shared" si="280"/>
        <v>0.80452355359875138</v>
      </c>
      <c r="AD205" s="26">
        <f t="shared" si="281"/>
        <v>6.5239398840940765E-2</v>
      </c>
      <c r="AE205" s="16">
        <f t="shared" si="267"/>
        <v>0.78849345624043687</v>
      </c>
      <c r="AG205" s="6">
        <v>2027</v>
      </c>
      <c r="AH205" s="23">
        <f t="shared" si="282"/>
        <v>3.0573619999999999</v>
      </c>
      <c r="AI205" s="24">
        <f t="shared" si="283"/>
        <v>0.85232023428744053</v>
      </c>
      <c r="AJ205" s="34">
        <f t="shared" si="284"/>
        <v>1.6050024369251026</v>
      </c>
      <c r="AK205" s="25">
        <f t="shared" si="285"/>
        <v>0.82296267219246544</v>
      </c>
      <c r="AL205" s="26">
        <f t="shared" si="286"/>
        <v>1.3958217774002371E-2</v>
      </c>
      <c r="AM205" s="16">
        <f t="shared" si="268"/>
        <v>0.78203976473263714</v>
      </c>
      <c r="AO205" s="6">
        <v>2027</v>
      </c>
      <c r="AP205" s="23">
        <f t="shared" si="259"/>
        <v>3.2062500000000003</v>
      </c>
      <c r="AQ205" s="24">
        <f t="shared" si="287"/>
        <v>0.9256718354103427</v>
      </c>
      <c r="AR205" s="34">
        <f t="shared" si="288"/>
        <v>1.6827803488303381</v>
      </c>
      <c r="AS205" s="25">
        <f t="shared" si="289"/>
        <v>0.86245053666205873</v>
      </c>
      <c r="AT205" s="26">
        <f t="shared" si="290"/>
        <v>2.3426675427068937E-2</v>
      </c>
      <c r="AU205" s="16">
        <f t="shared" si="269"/>
        <v>0.82032981216827938</v>
      </c>
      <c r="AW205" s="6">
        <v>2027</v>
      </c>
      <c r="AX205" s="23">
        <f t="shared" si="260"/>
        <v>3.2062500000000003</v>
      </c>
      <c r="AY205" s="24">
        <f t="shared" si="248"/>
        <v>0.9256718354103427</v>
      </c>
      <c r="AZ205" s="34">
        <f t="shared" si="249"/>
        <v>1.6827803488303381</v>
      </c>
      <c r="BA205" s="25">
        <f t="shared" si="250"/>
        <v>0.86245053666205873</v>
      </c>
      <c r="BB205" s="26">
        <f t="shared" si="261"/>
        <v>2.3426675427068937E-2</v>
      </c>
      <c r="BC205" s="16">
        <f t="shared" si="231"/>
        <v>0.82032981216827938</v>
      </c>
      <c r="BD205">
        <v>1</v>
      </c>
      <c r="BF205" s="6">
        <v>2027</v>
      </c>
      <c r="BG205" s="23">
        <f t="shared" si="264"/>
        <v>5.2062500000000007</v>
      </c>
      <c r="BH205" s="24">
        <f t="shared" si="252"/>
        <v>0.8500400100350417</v>
      </c>
      <c r="BI205" s="34">
        <f t="shared" si="262"/>
        <v>1.6373040270581409</v>
      </c>
      <c r="BJ205" s="25">
        <f t="shared" si="253"/>
        <v>0.79248696470483171</v>
      </c>
      <c r="BK205" s="26">
        <f t="shared" si="263"/>
        <v>2.8687750281134881E-2</v>
      </c>
      <c r="BL205" s="16">
        <f t="shared" si="232"/>
        <v>0.84481706235330922</v>
      </c>
      <c r="BN205" s="6">
        <v>2027</v>
      </c>
      <c r="BO205" s="23">
        <f t="shared" si="265"/>
        <v>5.2062500000000007</v>
      </c>
      <c r="BP205" s="24">
        <f t="shared" si="255"/>
        <v>0.8500400100350417</v>
      </c>
      <c r="BQ205" s="34">
        <f t="shared" si="256"/>
        <v>1.6373040270581409</v>
      </c>
      <c r="BR205" s="25">
        <f t="shared" si="257"/>
        <v>0.79248696470483171</v>
      </c>
      <c r="BS205" s="26">
        <f t="shared" si="258"/>
        <v>2.8687750281134881E-2</v>
      </c>
      <c r="BT205" s="16">
        <f t="shared" si="233"/>
        <v>0.84481706235330922</v>
      </c>
      <c r="BU205">
        <v>1</v>
      </c>
    </row>
    <row r="206" spans="1:73" x14ac:dyDescent="0.35">
      <c r="A206" s="14">
        <v>2028</v>
      </c>
      <c r="B206" s="23">
        <f t="shared" si="270"/>
        <v>3.0970679999999997</v>
      </c>
      <c r="C206" s="24">
        <f t="shared" si="234"/>
        <v>0.88113199146415289</v>
      </c>
      <c r="D206" s="34">
        <f t="shared" si="235"/>
        <v>1.6179842388428836</v>
      </c>
      <c r="E206" s="25">
        <f t="shared" si="236"/>
        <v>0.82155452129674433</v>
      </c>
      <c r="F206" s="26">
        <f t="shared" si="237"/>
        <v>3.0888716383516923E-2</v>
      </c>
      <c r="G206" s="16">
        <f t="shared" si="238"/>
        <v>0.79642971754613923</v>
      </c>
      <c r="I206" s="14">
        <v>2028</v>
      </c>
      <c r="J206" s="23">
        <f t="shared" si="271"/>
        <v>3.0970679999999997</v>
      </c>
      <c r="K206" s="24">
        <f t="shared" si="239"/>
        <v>0.86718440668281027</v>
      </c>
      <c r="L206" s="34">
        <f t="shared" si="240"/>
        <v>1.6285510693430889</v>
      </c>
      <c r="M206" s="25">
        <f t="shared" si="241"/>
        <v>0.83781118360475226</v>
      </c>
      <c r="N206" s="26">
        <f t="shared" si="242"/>
        <v>2.8813379921262035E-2</v>
      </c>
      <c r="O206" s="16">
        <f t="shared" si="243"/>
        <v>0.79073988573833665</v>
      </c>
      <c r="Q206" s="14">
        <v>2028</v>
      </c>
      <c r="R206" s="23">
        <f t="shared" si="272"/>
        <v>3.0970679999999997</v>
      </c>
      <c r="S206" s="24">
        <f t="shared" si="273"/>
        <v>0.93985412466326879</v>
      </c>
      <c r="T206" s="34">
        <f t="shared" si="274"/>
        <v>1.6124004290009391</v>
      </c>
      <c r="U206" s="25">
        <f t="shared" si="275"/>
        <v>0.81296404461682958</v>
      </c>
      <c r="V206" s="26">
        <f t="shared" si="276"/>
        <v>3.4409288319563379E-2</v>
      </c>
      <c r="W206" s="16">
        <f t="shared" si="266"/>
        <v>0.79943638438410947</v>
      </c>
      <c r="Y206" s="14">
        <v>2028</v>
      </c>
      <c r="Z206" s="23">
        <f t="shared" si="277"/>
        <v>3.0970679999999997</v>
      </c>
      <c r="AA206" s="24">
        <f t="shared" si="278"/>
        <v>0.93847692560197626</v>
      </c>
      <c r="AB206" s="34">
        <f t="shared" si="279"/>
        <v>1.6145191867060302</v>
      </c>
      <c r="AC206" s="25">
        <f t="shared" si="280"/>
        <v>0.81622367185543121</v>
      </c>
      <c r="AD206" s="26">
        <f t="shared" si="281"/>
        <v>6.7011185127122577E-2</v>
      </c>
      <c r="AE206" s="16">
        <f t="shared" si="267"/>
        <v>0.79829551485059902</v>
      </c>
      <c r="AG206" s="14">
        <v>2028</v>
      </c>
      <c r="AH206" s="23">
        <f t="shared" si="282"/>
        <v>3.0970679999999997</v>
      </c>
      <c r="AI206" s="24">
        <f t="shared" si="283"/>
        <v>0.86654362669456908</v>
      </c>
      <c r="AJ206" s="34">
        <f t="shared" si="284"/>
        <v>1.6278308392985268</v>
      </c>
      <c r="AK206" s="25">
        <f t="shared" si="285"/>
        <v>0.83670313738234925</v>
      </c>
      <c r="AL206" s="26">
        <f t="shared" si="286"/>
        <v>1.439068863359976E-2</v>
      </c>
      <c r="AM206" s="16">
        <f t="shared" si="268"/>
        <v>0.79112770191617754</v>
      </c>
      <c r="AO206" s="14">
        <v>2028</v>
      </c>
      <c r="AP206" s="23">
        <f t="shared" si="259"/>
        <v>3.2625000000000002</v>
      </c>
      <c r="AQ206" s="24">
        <f t="shared" si="287"/>
        <v>0.94510824017941741</v>
      </c>
      <c r="AR206" s="34">
        <f t="shared" si="288"/>
        <v>1.7142588449203895</v>
      </c>
      <c r="AS206" s="25">
        <f t="shared" si="289"/>
        <v>0.88059053064675297</v>
      </c>
      <c r="AT206" s="26">
        <f t="shared" si="290"/>
        <v>2.4361714695658277E-2</v>
      </c>
      <c r="AU206" s="16">
        <f t="shared" si="269"/>
        <v>0.83366831427363652</v>
      </c>
      <c r="AW206" s="14">
        <v>2028</v>
      </c>
      <c r="AX206" s="23">
        <f t="shared" si="260"/>
        <v>3.2625000000000002</v>
      </c>
      <c r="AY206" s="24">
        <f t="shared" si="248"/>
        <v>0.94510824017941741</v>
      </c>
      <c r="AZ206" s="34">
        <f t="shared" si="249"/>
        <v>1.7142588449203895</v>
      </c>
      <c r="BA206" s="25">
        <f t="shared" si="250"/>
        <v>0.88059053064675297</v>
      </c>
      <c r="BB206" s="26">
        <f t="shared" si="261"/>
        <v>2.4361714695658277E-2</v>
      </c>
      <c r="BC206" s="16">
        <f t="shared" si="231"/>
        <v>0.83366831427363652</v>
      </c>
      <c r="BD206">
        <v>1</v>
      </c>
      <c r="BF206" s="14">
        <v>2028</v>
      </c>
      <c r="BG206" s="23">
        <f t="shared" si="264"/>
        <v>5.2625000000000002</v>
      </c>
      <c r="BH206" s="24">
        <f t="shared" si="252"/>
        <v>0.86098991447073014</v>
      </c>
      <c r="BI206" s="34">
        <f t="shared" si="262"/>
        <v>1.663648695935348</v>
      </c>
      <c r="BJ206" s="25">
        <f t="shared" si="253"/>
        <v>0.80272876297745843</v>
      </c>
      <c r="BK206" s="26">
        <f t="shared" si="263"/>
        <v>2.9532114795530123E-2</v>
      </c>
      <c r="BL206" s="16">
        <f t="shared" si="232"/>
        <v>0.8609199329578896</v>
      </c>
      <c r="BN206" s="14">
        <v>2028</v>
      </c>
      <c r="BO206" s="23">
        <f t="shared" si="265"/>
        <v>5.2625000000000002</v>
      </c>
      <c r="BP206" s="24">
        <f t="shared" si="255"/>
        <v>0.86098991447073014</v>
      </c>
      <c r="BQ206" s="34">
        <f t="shared" si="256"/>
        <v>1.663648695935348</v>
      </c>
      <c r="BR206" s="25">
        <f t="shared" si="257"/>
        <v>0.80272876297745843</v>
      </c>
      <c r="BS206" s="26">
        <f t="shared" si="258"/>
        <v>2.9532114795530123E-2</v>
      </c>
      <c r="BT206" s="16">
        <f t="shared" si="233"/>
        <v>0.8609199329578896</v>
      </c>
      <c r="BU206">
        <v>1</v>
      </c>
    </row>
    <row r="207" spans="1:73" x14ac:dyDescent="0.35">
      <c r="A207" s="6">
        <v>2029</v>
      </c>
      <c r="B207" s="23">
        <f t="shared" si="270"/>
        <v>3.136774</v>
      </c>
      <c r="C207" s="24">
        <f t="shared" si="234"/>
        <v>0.89419453244105895</v>
      </c>
      <c r="D207" s="34">
        <f t="shared" si="235"/>
        <v>1.6398169314560702</v>
      </c>
      <c r="E207" s="25">
        <f t="shared" si="236"/>
        <v>0.83376312531703101</v>
      </c>
      <c r="F207" s="26">
        <f t="shared" si="237"/>
        <v>3.1764533878068053E-2</v>
      </c>
      <c r="G207" s="16">
        <f t="shared" si="238"/>
        <v>0.80605380613903921</v>
      </c>
      <c r="I207" s="6">
        <v>2029</v>
      </c>
      <c r="J207" s="23">
        <f t="shared" si="271"/>
        <v>3.136774</v>
      </c>
      <c r="K207" s="24">
        <f t="shared" si="239"/>
        <v>0.88155354911230466</v>
      </c>
      <c r="L207" s="34">
        <f t="shared" si="240"/>
        <v>1.6514808680739015</v>
      </c>
      <c r="M207" s="25">
        <f t="shared" si="241"/>
        <v>0.85170764319061809</v>
      </c>
      <c r="N207" s="26">
        <f t="shared" si="242"/>
        <v>2.9691200683664581E-2</v>
      </c>
      <c r="O207" s="16">
        <f t="shared" si="243"/>
        <v>0.7997732248832834</v>
      </c>
      <c r="Q207" s="6">
        <v>2029</v>
      </c>
      <c r="R207" s="23">
        <f t="shared" si="272"/>
        <v>3.136774</v>
      </c>
      <c r="S207" s="24">
        <f t="shared" si="273"/>
        <v>0.95290388013000416</v>
      </c>
      <c r="T207" s="34">
        <f t="shared" si="274"/>
        <v>1.6336754142297525</v>
      </c>
      <c r="U207" s="25">
        <f t="shared" si="275"/>
        <v>0.82431463727654242</v>
      </c>
      <c r="V207" s="26">
        <f t="shared" si="276"/>
        <v>3.5334390786135046E-2</v>
      </c>
      <c r="W207" s="16">
        <f t="shared" si="266"/>
        <v>0.80936077695321007</v>
      </c>
      <c r="Y207" s="6">
        <v>2029</v>
      </c>
      <c r="Z207" s="23">
        <f t="shared" si="277"/>
        <v>3.136774</v>
      </c>
      <c r="AA207" s="24">
        <f t="shared" si="278"/>
        <v>0.9518134275289184</v>
      </c>
      <c r="AB207" s="34">
        <f t="shared" si="279"/>
        <v>1.6360326238352334</v>
      </c>
      <c r="AC207" s="25">
        <f t="shared" si="280"/>
        <v>0.82794111359266687</v>
      </c>
      <c r="AD207" s="26">
        <f t="shared" si="281"/>
        <v>6.8806436053734918E-2</v>
      </c>
      <c r="AE207" s="16">
        <f t="shared" si="267"/>
        <v>0.80809151024256654</v>
      </c>
      <c r="AG207" s="6">
        <v>2029</v>
      </c>
      <c r="AH207" s="23">
        <f t="shared" si="282"/>
        <v>3.136774</v>
      </c>
      <c r="AI207" s="24">
        <f t="shared" si="283"/>
        <v>0.88078169539355389</v>
      </c>
      <c r="AJ207" s="34">
        <f t="shared" si="284"/>
        <v>1.6506686066020211</v>
      </c>
      <c r="AK207" s="25">
        <f t="shared" si="285"/>
        <v>0.85045801015695555</v>
      </c>
      <c r="AL207" s="26">
        <f t="shared" si="286"/>
        <v>1.4830162332680896E-2</v>
      </c>
      <c r="AM207" s="16">
        <f t="shared" si="268"/>
        <v>0.80021059644506554</v>
      </c>
      <c r="AO207" s="6">
        <v>2029</v>
      </c>
      <c r="AP207" s="23">
        <f t="shared" si="259"/>
        <v>3.3187500000000001</v>
      </c>
      <c r="AQ207" s="24">
        <f t="shared" si="287"/>
        <v>0.96456074277127879</v>
      </c>
      <c r="AR207" s="34">
        <f t="shared" si="288"/>
        <v>1.7457479270238905</v>
      </c>
      <c r="AS207" s="25">
        <f t="shared" si="289"/>
        <v>0.8987468108059854</v>
      </c>
      <c r="AT207" s="26">
        <f t="shared" si="290"/>
        <v>2.5315539796604558E-2</v>
      </c>
      <c r="AU207" s="16">
        <f t="shared" si="269"/>
        <v>0.84700111621790508</v>
      </c>
      <c r="AW207" s="6">
        <v>2029</v>
      </c>
      <c r="AX207" s="23">
        <f t="shared" si="260"/>
        <v>3.3187500000000001</v>
      </c>
      <c r="AY207" s="24">
        <f t="shared" si="248"/>
        <v>0.96456074277127879</v>
      </c>
      <c r="AZ207" s="34">
        <f t="shared" si="249"/>
        <v>1.7457479270238905</v>
      </c>
      <c r="BA207" s="25">
        <f t="shared" si="250"/>
        <v>0.8987468108059854</v>
      </c>
      <c r="BB207" s="26">
        <f t="shared" si="261"/>
        <v>2.5315539796604558E-2</v>
      </c>
      <c r="BC207" s="16">
        <f t="shared" si="231"/>
        <v>0.84700111621790508</v>
      </c>
      <c r="BD207">
        <v>1</v>
      </c>
      <c r="BF207" s="6">
        <v>2029</v>
      </c>
      <c r="BG207" s="23">
        <f t="shared" si="264"/>
        <v>5.3187499999999996</v>
      </c>
      <c r="BH207" s="24">
        <f t="shared" si="252"/>
        <v>0.87193678843482891</v>
      </c>
      <c r="BI207" s="34">
        <f t="shared" si="262"/>
        <v>1.6899919998320505</v>
      </c>
      <c r="BJ207" s="25">
        <f t="shared" si="253"/>
        <v>0.81296846128007805</v>
      </c>
      <c r="BK207" s="26">
        <f t="shared" si="263"/>
        <v>3.0386728232555497E-2</v>
      </c>
      <c r="BL207" s="16">
        <f t="shared" si="232"/>
        <v>0.87702353855197246</v>
      </c>
      <c r="BN207" s="6">
        <v>2029</v>
      </c>
      <c r="BO207" s="23">
        <f t="shared" si="265"/>
        <v>5.3187499999999996</v>
      </c>
      <c r="BP207" s="24">
        <f t="shared" si="255"/>
        <v>0.87193678843482891</v>
      </c>
      <c r="BQ207" s="34">
        <f t="shared" si="256"/>
        <v>1.6899919998320505</v>
      </c>
      <c r="BR207" s="25">
        <f t="shared" si="257"/>
        <v>0.81296846128007805</v>
      </c>
      <c r="BS207" s="26">
        <f t="shared" si="258"/>
        <v>3.0386728232555497E-2</v>
      </c>
      <c r="BT207" s="16">
        <f t="shared" si="233"/>
        <v>0.87702353855197246</v>
      </c>
      <c r="BU207">
        <v>1</v>
      </c>
    </row>
    <row r="208" spans="1:73" x14ac:dyDescent="0.35">
      <c r="A208" s="14">
        <v>2030</v>
      </c>
      <c r="B208" s="23">
        <f t="shared" si="270"/>
        <v>3.1764799999999997</v>
      </c>
      <c r="C208" s="24">
        <f t="shared" si="234"/>
        <v>0.90726586726020919</v>
      </c>
      <c r="D208" s="34">
        <f t="shared" si="235"/>
        <v>1.6616555030502487</v>
      </c>
      <c r="E208" s="25">
        <f t="shared" si="236"/>
        <v>0.84598077392345949</v>
      </c>
      <c r="F208" s="26">
        <f t="shared" si="237"/>
        <v>3.2652723636571672E-2</v>
      </c>
      <c r="G208" s="16">
        <f t="shared" si="238"/>
        <v>0.81567472912678918</v>
      </c>
      <c r="I208" s="14">
        <v>2030</v>
      </c>
      <c r="J208" s="23">
        <f t="shared" si="271"/>
        <v>3.1764799999999997</v>
      </c>
      <c r="K208" s="24">
        <f t="shared" si="239"/>
        <v>0.89594108682363016</v>
      </c>
      <c r="L208" s="34">
        <f t="shared" si="240"/>
        <v>1.6744225215256752</v>
      </c>
      <c r="M208" s="25">
        <f t="shared" si="241"/>
        <v>0.86562234080873135</v>
      </c>
      <c r="N208" s="26">
        <f t="shared" si="242"/>
        <v>3.0582928507632192E-2</v>
      </c>
      <c r="O208" s="16">
        <f t="shared" si="243"/>
        <v>0.80880018071694382</v>
      </c>
      <c r="Q208" s="14">
        <v>2030</v>
      </c>
      <c r="R208" s="23">
        <f t="shared" si="272"/>
        <v>3.1764799999999997</v>
      </c>
      <c r="S208" s="24">
        <f t="shared" si="273"/>
        <v>0.96596203541974901</v>
      </c>
      <c r="T208" s="34">
        <f t="shared" si="274"/>
        <v>1.6549562073611779</v>
      </c>
      <c r="U208" s="25">
        <f t="shared" si="275"/>
        <v>0.83567416517104309</v>
      </c>
      <c r="V208" s="26">
        <f t="shared" si="276"/>
        <v>3.6271713593679693E-2</v>
      </c>
      <c r="W208" s="16">
        <f t="shared" si="266"/>
        <v>0.81928204219013478</v>
      </c>
      <c r="Y208" s="14">
        <v>2030</v>
      </c>
      <c r="Z208" s="23">
        <f t="shared" si="277"/>
        <v>3.1764799999999997</v>
      </c>
      <c r="AA208" s="24">
        <f t="shared" si="278"/>
        <v>0.96516624072544732</v>
      </c>
      <c r="AB208" s="34">
        <f t="shared" si="279"/>
        <v>1.6575573142464144</v>
      </c>
      <c r="AC208" s="25">
        <f t="shared" si="280"/>
        <v>0.83967586807140726</v>
      </c>
      <c r="AD208" s="26">
        <f t="shared" si="281"/>
        <v>7.0625137106692021E-2</v>
      </c>
      <c r="AE208" s="16">
        <f t="shared" si="267"/>
        <v>0.81788144617500713</v>
      </c>
      <c r="AG208" s="14">
        <v>2030</v>
      </c>
      <c r="AH208" s="23">
        <f t="shared" si="282"/>
        <v>3.1764799999999997</v>
      </c>
      <c r="AI208" s="24">
        <f t="shared" si="283"/>
        <v>0.89503389557030766</v>
      </c>
      <c r="AJ208" s="34">
        <f t="shared" si="284"/>
        <v>1.673515397189544</v>
      </c>
      <c r="AK208" s="25">
        <f t="shared" si="285"/>
        <v>0.86422676490699069</v>
      </c>
      <c r="AL208" s="26">
        <f t="shared" si="286"/>
        <v>1.5276642487221721E-2</v>
      </c>
      <c r="AM208" s="16">
        <f t="shared" si="268"/>
        <v>0.80928863228255332</v>
      </c>
      <c r="AO208" s="14">
        <v>2030</v>
      </c>
      <c r="AP208" s="23">
        <f t="shared" si="259"/>
        <v>3.375</v>
      </c>
      <c r="AQ208" s="24">
        <f t="shared" si="287"/>
        <v>0.98402897064182726</v>
      </c>
      <c r="AR208" s="34">
        <f t="shared" si="288"/>
        <v>1.7772473698137299</v>
      </c>
      <c r="AS208" s="25">
        <f t="shared" si="289"/>
        <v>0.91691903048266166</v>
      </c>
      <c r="AT208" s="26">
        <f t="shared" si="290"/>
        <v>2.6288147624998263E-2</v>
      </c>
      <c r="AU208" s="16">
        <f t="shared" si="269"/>
        <v>0.86032833933106823</v>
      </c>
      <c r="AW208" s="14">
        <v>2030</v>
      </c>
      <c r="AX208" s="23">
        <f t="shared" si="260"/>
        <v>3.375</v>
      </c>
      <c r="AY208" s="24">
        <f t="shared" si="248"/>
        <v>0.98402897064182726</v>
      </c>
      <c r="AZ208" s="34">
        <f t="shared" si="249"/>
        <v>1.7772473698137299</v>
      </c>
      <c r="BA208" s="25">
        <f t="shared" si="250"/>
        <v>0.91691903048266166</v>
      </c>
      <c r="BB208" s="26">
        <f t="shared" si="261"/>
        <v>2.6288147624998263E-2</v>
      </c>
      <c r="BC208" s="16">
        <f t="shared" si="231"/>
        <v>0.86032833933106823</v>
      </c>
      <c r="BD208">
        <v>1</v>
      </c>
      <c r="BF208" s="14">
        <v>2030</v>
      </c>
      <c r="BG208" s="23">
        <f t="shared" si="264"/>
        <v>5.375</v>
      </c>
      <c r="BH208" s="24">
        <f t="shared" si="252"/>
        <v>0.88288159461096083</v>
      </c>
      <c r="BI208" s="34">
        <f t="shared" si="262"/>
        <v>1.7163345200769071</v>
      </c>
      <c r="BJ208" s="25">
        <f t="shared" si="253"/>
        <v>0.82320695396447252</v>
      </c>
      <c r="BK208" s="26">
        <f t="shared" si="263"/>
        <v>3.1251578096997357E-2</v>
      </c>
      <c r="BL208" s="16">
        <f t="shared" si="232"/>
        <v>0.8931275661124346</v>
      </c>
      <c r="BN208" s="14">
        <v>2030</v>
      </c>
      <c r="BO208" s="23">
        <f t="shared" si="265"/>
        <v>5.375</v>
      </c>
      <c r="BP208" s="24">
        <f t="shared" si="255"/>
        <v>0.88288159461096083</v>
      </c>
      <c r="BQ208" s="34">
        <f t="shared" si="256"/>
        <v>1.7163345200769071</v>
      </c>
      <c r="BR208" s="25">
        <f t="shared" si="257"/>
        <v>0.82320695396447252</v>
      </c>
      <c r="BS208" s="26">
        <f t="shared" si="258"/>
        <v>3.1251578096997357E-2</v>
      </c>
      <c r="BT208" s="16">
        <f t="shared" si="233"/>
        <v>0.8931275661124346</v>
      </c>
      <c r="BU208">
        <v>1</v>
      </c>
    </row>
    <row r="209" spans="1:73" x14ac:dyDescent="0.35">
      <c r="A209" s="6">
        <v>2031</v>
      </c>
      <c r="B209" s="23">
        <f t="shared" si="270"/>
        <v>3.216186</v>
      </c>
      <c r="C209" s="24">
        <f t="shared" si="234"/>
        <v>0.92034596289161097</v>
      </c>
      <c r="D209" s="34">
        <f t="shared" si="235"/>
        <v>1.6834999334934428</v>
      </c>
      <c r="E209" s="25">
        <f t="shared" si="236"/>
        <v>0.85820743614375827</v>
      </c>
      <c r="F209" s="26">
        <f t="shared" si="237"/>
        <v>3.3553281995236203E-2</v>
      </c>
      <c r="G209" s="16">
        <f t="shared" si="238"/>
        <v>0.82529249734968457</v>
      </c>
      <c r="I209" s="6">
        <v>2031</v>
      </c>
      <c r="J209" s="23">
        <f t="shared" si="271"/>
        <v>3.216186</v>
      </c>
      <c r="K209" s="24">
        <f t="shared" si="239"/>
        <v>0.91034651555216362</v>
      </c>
      <c r="L209" s="34">
        <f t="shared" si="240"/>
        <v>1.6973757135036429</v>
      </c>
      <c r="M209" s="25">
        <f t="shared" si="241"/>
        <v>0.87955479000560488</v>
      </c>
      <c r="N209" s="26">
        <f t="shared" si="242"/>
        <v>3.1488567494295683E-2</v>
      </c>
      <c r="O209" s="16">
        <f t="shared" si="243"/>
        <v>0.81782092349803803</v>
      </c>
      <c r="Q209" s="6">
        <v>2031</v>
      </c>
      <c r="R209" s="23">
        <f t="shared" si="272"/>
        <v>3.216186</v>
      </c>
      <c r="S209" s="24">
        <f t="shared" si="273"/>
        <v>0.97902858786444291</v>
      </c>
      <c r="T209" s="34">
        <f t="shared" si="274"/>
        <v>1.6762428065532486</v>
      </c>
      <c r="U209" s="25">
        <f t="shared" si="275"/>
        <v>0.84704262546653641</v>
      </c>
      <c r="V209" s="26">
        <f t="shared" si="276"/>
        <v>3.7221252891506358E-2</v>
      </c>
      <c r="W209" s="16">
        <f t="shared" si="266"/>
        <v>0.82920018108671223</v>
      </c>
      <c r="Y209" s="6">
        <v>2031</v>
      </c>
      <c r="Z209" s="23">
        <f t="shared" si="277"/>
        <v>3.216186</v>
      </c>
      <c r="AA209" s="24">
        <f t="shared" si="278"/>
        <v>0.9785353550799949</v>
      </c>
      <c r="AB209" s="34">
        <f t="shared" si="279"/>
        <v>1.679093250966426</v>
      </c>
      <c r="AC209" s="25">
        <f t="shared" si="280"/>
        <v>0.8514279245637324</v>
      </c>
      <c r="AD209" s="26">
        <f t="shared" si="281"/>
        <v>7.2467273780840752E-2</v>
      </c>
      <c r="AE209" s="16">
        <f t="shared" si="267"/>
        <v>0.82766532640269364</v>
      </c>
      <c r="AG209" s="6">
        <v>2031</v>
      </c>
      <c r="AH209" s="23">
        <f t="shared" si="282"/>
        <v>3.216186</v>
      </c>
      <c r="AI209" s="24">
        <f t="shared" si="283"/>
        <v>0.90929971168831314</v>
      </c>
      <c r="AJ209" s="34">
        <f t="shared" si="284"/>
        <v>1.6963708877730785</v>
      </c>
      <c r="AK209" s="25">
        <f t="shared" si="285"/>
        <v>0.87800890426627498</v>
      </c>
      <c r="AL209" s="26">
        <f t="shared" si="286"/>
        <v>1.5730132449859956E-2</v>
      </c>
      <c r="AM209" s="16">
        <f t="shared" si="268"/>
        <v>0.81836198350680356</v>
      </c>
      <c r="AO209" s="6">
        <v>2031</v>
      </c>
      <c r="AP209" s="23">
        <f t="shared" si="259"/>
        <v>3.4312499999999999</v>
      </c>
      <c r="AQ209" s="24">
        <f t="shared" si="287"/>
        <v>1.0035125890728387</v>
      </c>
      <c r="AR209" s="34">
        <f t="shared" si="288"/>
        <v>1.8087569708114684</v>
      </c>
      <c r="AS209" s="25">
        <f t="shared" si="289"/>
        <v>0.93510687817148985</v>
      </c>
      <c r="AT209" s="26">
        <f t="shared" si="290"/>
        <v>2.7279534739510565E-2</v>
      </c>
      <c r="AU209" s="16">
        <f t="shared" si="269"/>
        <v>0.8736500926399785</v>
      </c>
      <c r="AW209" s="6">
        <v>2031</v>
      </c>
      <c r="AX209" s="23">
        <f t="shared" si="260"/>
        <v>3.4312499999999999</v>
      </c>
      <c r="AY209" s="24">
        <f t="shared" si="248"/>
        <v>1.0035125890728387</v>
      </c>
      <c r="AZ209" s="34">
        <f t="shared" si="249"/>
        <v>1.8087569708114684</v>
      </c>
      <c r="BA209" s="25">
        <f t="shared" si="250"/>
        <v>0.93510687817148985</v>
      </c>
      <c r="BB209" s="26">
        <f t="shared" si="261"/>
        <v>2.7279534739510565E-2</v>
      </c>
      <c r="BC209" s="16">
        <f t="shared" si="231"/>
        <v>0.8736500926399785</v>
      </c>
      <c r="BD209">
        <v>1</v>
      </c>
      <c r="BF209" s="6">
        <v>2031</v>
      </c>
      <c r="BG209" s="23">
        <f t="shared" si="264"/>
        <v>5.4312500000000004</v>
      </c>
      <c r="BH209" s="24">
        <f t="shared" si="252"/>
        <v>0.89382521364496703</v>
      </c>
      <c r="BI209" s="34">
        <f t="shared" si="262"/>
        <v>1.7426767884517962</v>
      </c>
      <c r="BJ209" s="25">
        <f t="shared" si="253"/>
        <v>0.83344505915660927</v>
      </c>
      <c r="BK209" s="26">
        <f t="shared" si="263"/>
        <v>3.2126652799727179E-2</v>
      </c>
      <c r="BL209" s="16">
        <f t="shared" si="232"/>
        <v>0.90923172929518692</v>
      </c>
      <c r="BN209" s="6">
        <v>2031</v>
      </c>
      <c r="BO209" s="23">
        <f t="shared" si="265"/>
        <v>5.4312500000000004</v>
      </c>
      <c r="BP209" s="24">
        <f t="shared" si="255"/>
        <v>0.89382521364496703</v>
      </c>
      <c r="BQ209" s="34">
        <f t="shared" si="256"/>
        <v>1.7426767884517962</v>
      </c>
      <c r="BR209" s="25">
        <f t="shared" si="257"/>
        <v>0.83344505915660927</v>
      </c>
      <c r="BS209" s="26">
        <f t="shared" si="258"/>
        <v>3.2126652799727179E-2</v>
      </c>
      <c r="BT209" s="16">
        <f t="shared" si="233"/>
        <v>0.90923172929518692</v>
      </c>
      <c r="BU209">
        <v>1</v>
      </c>
    </row>
    <row r="210" spans="1:73" x14ac:dyDescent="0.35">
      <c r="A210" s="14">
        <v>2032</v>
      </c>
      <c r="B210" s="23">
        <f t="shared" si="270"/>
        <v>3.2558919999999998</v>
      </c>
      <c r="C210" s="24">
        <f t="shared" si="234"/>
        <v>0.93343478933474788</v>
      </c>
      <c r="D210" s="34">
        <f t="shared" si="235"/>
        <v>1.7053502044836382</v>
      </c>
      <c r="E210" s="25">
        <f t="shared" si="236"/>
        <v>0.8704430838209819</v>
      </c>
      <c r="F210" s="26">
        <f t="shared" si="237"/>
        <v>3.4466205263551652E-2</v>
      </c>
      <c r="G210" s="16">
        <f t="shared" si="238"/>
        <v>0.83490712066265627</v>
      </c>
      <c r="I210" s="14">
        <v>2032</v>
      </c>
      <c r="J210" s="23">
        <f t="shared" si="271"/>
        <v>3.2558919999999998</v>
      </c>
      <c r="K210" s="24">
        <f t="shared" si="239"/>
        <v>0.92476935810016825</v>
      </c>
      <c r="L210" s="34">
        <f t="shared" si="240"/>
        <v>1.7203401447788258</v>
      </c>
      <c r="M210" s="25">
        <f t="shared" si="241"/>
        <v>0.89350453042896283</v>
      </c>
      <c r="N210" s="26">
        <f t="shared" si="242"/>
        <v>3.2408121249331137E-2</v>
      </c>
      <c r="O210" s="16">
        <f t="shared" si="243"/>
        <v>0.82683561434986297</v>
      </c>
      <c r="Q210" s="14">
        <v>2032</v>
      </c>
      <c r="R210" s="23">
        <f t="shared" si="272"/>
        <v>3.2558919999999998</v>
      </c>
      <c r="S210" s="24">
        <f t="shared" si="273"/>
        <v>0.9921035348009416</v>
      </c>
      <c r="T210" s="34">
        <f t="shared" si="274"/>
        <v>1.697535209966853</v>
      </c>
      <c r="U210" s="25">
        <f t="shared" si="275"/>
        <v>0.85842001533362033</v>
      </c>
      <c r="V210" s="26">
        <f t="shared" si="276"/>
        <v>3.818300483012018E-2</v>
      </c>
      <c r="W210" s="16">
        <f t="shared" si="266"/>
        <v>0.8391151946332327</v>
      </c>
      <c r="Y210" s="14">
        <v>2032</v>
      </c>
      <c r="Z210" s="23">
        <f t="shared" si="277"/>
        <v>3.2558919999999998</v>
      </c>
      <c r="AA210" s="24">
        <f t="shared" si="278"/>
        <v>0.99192076049147349</v>
      </c>
      <c r="AB210" s="34">
        <f t="shared" si="279"/>
        <v>1.70064042702879</v>
      </c>
      <c r="AC210" s="25">
        <f t="shared" si="280"/>
        <v>0.86319727235198496</v>
      </c>
      <c r="AD210" s="26">
        <f t="shared" si="281"/>
        <v>7.4332831579963773E-2</v>
      </c>
      <c r="AE210" s="16">
        <f t="shared" si="267"/>
        <v>0.83744315467680508</v>
      </c>
      <c r="AG210" s="14">
        <v>2032</v>
      </c>
      <c r="AH210" s="23">
        <f t="shared" si="282"/>
        <v>3.2558919999999998</v>
      </c>
      <c r="AI210" s="24">
        <f t="shared" si="283"/>
        <v>0.9235786559129161</v>
      </c>
      <c r="AJ210" s="34">
        <f t="shared" si="284"/>
        <v>1.7192347724346106</v>
      </c>
      <c r="AK210" s="25">
        <f t="shared" si="285"/>
        <v>0.89180395759170905</v>
      </c>
      <c r="AL210" s="26">
        <f t="shared" si="286"/>
        <v>1.6190635324080348E-2</v>
      </c>
      <c r="AM210" s="16">
        <f t="shared" si="268"/>
        <v>0.8274308148429016</v>
      </c>
      <c r="AO210" s="14">
        <v>2032</v>
      </c>
      <c r="AP210" s="23">
        <f t="shared" si="259"/>
        <v>3.4875000000000003</v>
      </c>
      <c r="AQ210" s="24">
        <f t="shared" si="287"/>
        <v>1.0230112972872638</v>
      </c>
      <c r="AR210" s="34">
        <f t="shared" si="288"/>
        <v>1.8402765480407988</v>
      </c>
      <c r="AS210" s="25">
        <f t="shared" si="289"/>
        <v>0.95331007390892097</v>
      </c>
      <c r="AT210" s="26">
        <f t="shared" si="290"/>
        <v>2.8289697397167708E-2</v>
      </c>
      <c r="AU210" s="16">
        <f t="shared" si="269"/>
        <v>0.88696647413187779</v>
      </c>
      <c r="AW210" s="14">
        <v>2032</v>
      </c>
      <c r="AX210" s="23">
        <f t="shared" si="260"/>
        <v>3.4875000000000003</v>
      </c>
      <c r="AY210" s="24">
        <f t="shared" si="248"/>
        <v>1.0230112972872638</v>
      </c>
      <c r="AZ210" s="34">
        <f t="shared" si="249"/>
        <v>1.8402765480407988</v>
      </c>
      <c r="BA210" s="25">
        <f t="shared" si="250"/>
        <v>0.95331007390892097</v>
      </c>
      <c r="BB210" s="26">
        <f t="shared" si="261"/>
        <v>2.8289697397167708E-2</v>
      </c>
      <c r="BC210" s="16">
        <f t="shared" si="231"/>
        <v>0.88696647413187779</v>
      </c>
      <c r="BD210">
        <v>1</v>
      </c>
      <c r="BF210" s="14">
        <v>2032</v>
      </c>
      <c r="BG210" s="23">
        <f t="shared" si="264"/>
        <v>5.4875000000000007</v>
      </c>
      <c r="BH210" s="24">
        <f t="shared" si="252"/>
        <v>0.90476845112503423</v>
      </c>
      <c r="BI210" s="34">
        <f t="shared" si="262"/>
        <v>1.7690192914074712</v>
      </c>
      <c r="BJ210" s="25">
        <f t="shared" si="253"/>
        <v>0.84368352524226287</v>
      </c>
      <c r="BK210" s="26">
        <f t="shared" si="263"/>
        <v>3.301194158063691E-2</v>
      </c>
      <c r="BL210" s="16">
        <f t="shared" si="232"/>
        <v>0.9253357661652083</v>
      </c>
      <c r="BN210" s="14">
        <v>2032</v>
      </c>
      <c r="BO210" s="23">
        <f t="shared" si="265"/>
        <v>5.4875000000000007</v>
      </c>
      <c r="BP210" s="24">
        <f t="shared" si="255"/>
        <v>0.90476845112503423</v>
      </c>
      <c r="BQ210" s="34">
        <f t="shared" si="256"/>
        <v>1.7690192914074712</v>
      </c>
      <c r="BR210" s="25">
        <f t="shared" si="257"/>
        <v>0.84368352524226287</v>
      </c>
      <c r="BS210" s="26">
        <f t="shared" si="258"/>
        <v>3.301194158063691E-2</v>
      </c>
      <c r="BT210" s="16">
        <f t="shared" si="233"/>
        <v>0.9253357661652083</v>
      </c>
      <c r="BU210">
        <v>1</v>
      </c>
    </row>
    <row r="211" spans="1:73" x14ac:dyDescent="0.35">
      <c r="A211" s="6">
        <v>2033</v>
      </c>
      <c r="B211" s="23">
        <f t="shared" si="270"/>
        <v>3.295598</v>
      </c>
      <c r="C211" s="24">
        <f t="shared" si="234"/>
        <v>0.9465323193160986</v>
      </c>
      <c r="D211" s="34">
        <f t="shared" si="235"/>
        <v>1.7272062993660731</v>
      </c>
      <c r="E211" s="25">
        <f t="shared" si="236"/>
        <v>0.88268769133242009</v>
      </c>
      <c r="F211" s="26">
        <f t="shared" si="237"/>
        <v>3.5391489727083225E-2</v>
      </c>
      <c r="G211" s="16">
        <f t="shared" si="238"/>
        <v>0.84451860803365297</v>
      </c>
      <c r="I211" s="6">
        <v>2033</v>
      </c>
      <c r="J211" s="23">
        <f t="shared" si="271"/>
        <v>3.295598</v>
      </c>
      <c r="K211" s="24">
        <f t="shared" si="239"/>
        <v>0.93920916287449097</v>
      </c>
      <c r="L211" s="34">
        <f t="shared" si="240"/>
        <v>1.7433155321714466</v>
      </c>
      <c r="M211" s="25">
        <f t="shared" si="241"/>
        <v>0.9074711264176103</v>
      </c>
      <c r="N211" s="26">
        <f t="shared" si="242"/>
        <v>3.3341592909827626E-2</v>
      </c>
      <c r="O211" s="16">
        <f t="shared" si="243"/>
        <v>0.83584440575383634</v>
      </c>
      <c r="Q211" s="6">
        <v>2033</v>
      </c>
      <c r="R211" s="23">
        <f t="shared" si="272"/>
        <v>3.295598</v>
      </c>
      <c r="S211" s="24">
        <f t="shared" si="273"/>
        <v>1.0051868735702296</v>
      </c>
      <c r="T211" s="34">
        <f t="shared" si="274"/>
        <v>1.7188334157652994</v>
      </c>
      <c r="U211" s="25">
        <f t="shared" si="275"/>
        <v>0.8698063319466145</v>
      </c>
      <c r="V211" s="26">
        <f t="shared" si="276"/>
        <v>3.9156965561225325E-2</v>
      </c>
      <c r="W211" s="16">
        <f t="shared" si="266"/>
        <v>0.84902708381868486</v>
      </c>
      <c r="Y211" s="6">
        <v>2033</v>
      </c>
      <c r="Z211" s="23">
        <f t="shared" si="277"/>
        <v>3.295598</v>
      </c>
      <c r="AA211" s="24">
        <f t="shared" si="278"/>
        <v>1.0053224468684585</v>
      </c>
      <c r="AB211" s="34">
        <f t="shared" si="279"/>
        <v>1.7221988354732447</v>
      </c>
      <c r="AC211" s="25">
        <f t="shared" si="280"/>
        <v>0.87498390072806886</v>
      </c>
      <c r="AD211" s="26">
        <f t="shared" si="281"/>
        <v>7.6221796016781015E-2</v>
      </c>
      <c r="AE211" s="16">
        <f t="shared" si="267"/>
        <v>0.84721493474517584</v>
      </c>
      <c r="AG211" s="6">
        <v>2033</v>
      </c>
      <c r="AH211" s="23">
        <f t="shared" si="282"/>
        <v>3.295598</v>
      </c>
      <c r="AI211" s="24">
        <f t="shared" si="283"/>
        <v>0.9378702666204215</v>
      </c>
      <c r="AJ211" s="34">
        <f t="shared" si="284"/>
        <v>1.7421067616912822</v>
      </c>
      <c r="AK211" s="25">
        <f t="shared" si="285"/>
        <v>0.9056114795250495</v>
      </c>
      <c r="AL211" s="26">
        <f t="shared" si="286"/>
        <v>1.6658153977636463E-2</v>
      </c>
      <c r="AM211" s="16">
        <f t="shared" si="268"/>
        <v>0.8364952821662327</v>
      </c>
      <c r="AO211" s="6">
        <v>2033</v>
      </c>
      <c r="AP211" s="23">
        <f t="shared" si="259"/>
        <v>3.5437500000000002</v>
      </c>
      <c r="AQ211" s="24">
        <f t="shared" si="287"/>
        <v>1.0425248249634977</v>
      </c>
      <c r="AR211" s="34">
        <f t="shared" si="288"/>
        <v>1.8718059379220056</v>
      </c>
      <c r="AS211" s="25">
        <f t="shared" si="289"/>
        <v>0.97152836603385451</v>
      </c>
      <c r="AT211" s="26">
        <f t="shared" si="290"/>
        <v>2.9318631584553841E-2</v>
      </c>
      <c r="AU211" s="16">
        <f t="shared" si="269"/>
        <v>0.90027757188815105</v>
      </c>
      <c r="AW211" s="6">
        <v>2033</v>
      </c>
      <c r="AX211" s="23">
        <f t="shared" si="260"/>
        <v>3.5437500000000002</v>
      </c>
      <c r="AY211" s="24">
        <f t="shared" si="248"/>
        <v>1.0425248249634977</v>
      </c>
      <c r="AZ211" s="34">
        <f t="shared" si="249"/>
        <v>1.8718059379220056</v>
      </c>
      <c r="BA211" s="25">
        <f t="shared" si="250"/>
        <v>0.97152836603385451</v>
      </c>
      <c r="BB211" s="26">
        <f t="shared" si="261"/>
        <v>2.9318631584553841E-2</v>
      </c>
      <c r="BC211" s="16">
        <f t="shared" si="231"/>
        <v>0.90027757188815105</v>
      </c>
      <c r="BD211">
        <v>1</v>
      </c>
      <c r="BF211" s="6">
        <v>2033</v>
      </c>
      <c r="BG211" s="23">
        <f t="shared" si="264"/>
        <v>5.5437500000000002</v>
      </c>
      <c r="BH211" s="24">
        <f t="shared" si="252"/>
        <v>0.91571204396792516</v>
      </c>
      <c r="BI211" s="34">
        <f t="shared" si="262"/>
        <v>1.7953624739205298</v>
      </c>
      <c r="BJ211" s="25">
        <f t="shared" si="253"/>
        <v>0.85392303680081494</v>
      </c>
      <c r="BK211" s="26">
        <f t="shared" si="263"/>
        <v>3.3907434438131261E-2</v>
      </c>
      <c r="BL211" s="16">
        <f t="shared" si="232"/>
        <v>0.94143943711971489</v>
      </c>
      <c r="BN211" s="6">
        <v>2033</v>
      </c>
      <c r="BO211" s="23">
        <f t="shared" si="265"/>
        <v>5.5437500000000002</v>
      </c>
      <c r="BP211" s="24">
        <f t="shared" si="255"/>
        <v>0.91571204396792516</v>
      </c>
      <c r="BQ211" s="34">
        <f t="shared" si="256"/>
        <v>1.7953624739205298</v>
      </c>
      <c r="BR211" s="25">
        <f t="shared" si="257"/>
        <v>0.85392303680081494</v>
      </c>
      <c r="BS211" s="26">
        <f t="shared" si="258"/>
        <v>3.3907434438131261E-2</v>
      </c>
      <c r="BT211" s="16">
        <f t="shared" si="233"/>
        <v>0.94143943711971489</v>
      </c>
      <c r="BU211">
        <v>1</v>
      </c>
    </row>
    <row r="212" spans="1:73" x14ac:dyDescent="0.35">
      <c r="A212" s="14">
        <v>2034</v>
      </c>
      <c r="B212" s="23">
        <f t="shared" si="270"/>
        <v>3.3353039999999998</v>
      </c>
      <c r="C212" s="24">
        <f t="shared" si="234"/>
        <v>0.95963852801686544</v>
      </c>
      <c r="D212" s="34">
        <f t="shared" si="235"/>
        <v>1.7490682029687772</v>
      </c>
      <c r="E212" s="25">
        <f t="shared" si="236"/>
        <v>0.89494123533658043</v>
      </c>
      <c r="F212" s="26">
        <f t="shared" si="237"/>
        <v>3.6329131649985906E-2</v>
      </c>
      <c r="G212" s="16">
        <f t="shared" si="238"/>
        <v>0.85412696763219675</v>
      </c>
      <c r="I212" s="14">
        <v>2034</v>
      </c>
      <c r="J212" s="23">
        <f t="shared" si="271"/>
        <v>3.3353039999999998</v>
      </c>
      <c r="K212" s="24">
        <f t="shared" si="239"/>
        <v>0.95366550250326243</v>
      </c>
      <c r="L212" s="34">
        <f t="shared" si="240"/>
        <v>1.7663016076838698</v>
      </c>
      <c r="M212" s="25">
        <f t="shared" si="241"/>
        <v>0.92145416566749228</v>
      </c>
      <c r="N212" s="26">
        <f t="shared" si="242"/>
        <v>3.4288985169703218E-2</v>
      </c>
      <c r="O212" s="16">
        <f t="shared" si="243"/>
        <v>0.84484744201637751</v>
      </c>
      <c r="Q212" s="14">
        <v>2034</v>
      </c>
      <c r="R212" s="23">
        <f t="shared" si="272"/>
        <v>3.3353039999999998</v>
      </c>
      <c r="S212" s="24">
        <f t="shared" si="273"/>
        <v>1.0182786015167893</v>
      </c>
      <c r="T212" s="34">
        <f t="shared" si="274"/>
        <v>1.7401374221139569</v>
      </c>
      <c r="U212" s="25">
        <f t="shared" si="275"/>
        <v>0.88120157248301068</v>
      </c>
      <c r="V212" s="26">
        <f t="shared" si="276"/>
        <v>4.0143131237727329E-2</v>
      </c>
      <c r="W212" s="16">
        <f t="shared" si="266"/>
        <v>0.85893584963094627</v>
      </c>
      <c r="Y212" s="14">
        <v>2034</v>
      </c>
      <c r="Z212" s="23">
        <f t="shared" si="277"/>
        <v>3.3353039999999998</v>
      </c>
      <c r="AA212" s="24">
        <f t="shared" si="278"/>
        <v>1.0187404041285277</v>
      </c>
      <c r="AB212" s="34">
        <f t="shared" si="279"/>
        <v>1.7437684693453743</v>
      </c>
      <c r="AC212" s="25">
        <f t="shared" si="280"/>
        <v>0.88678779899288351</v>
      </c>
      <c r="AD212" s="26">
        <f t="shared" si="281"/>
        <v>7.8134152612949773E-2</v>
      </c>
      <c r="AE212" s="16">
        <f t="shared" si="267"/>
        <v>0.85698067035249081</v>
      </c>
      <c r="AG212" s="14">
        <v>2034</v>
      </c>
      <c r="AH212" s="23">
        <f t="shared" si="282"/>
        <v>3.3353039999999998</v>
      </c>
      <c r="AI212" s="24">
        <f t="shared" si="283"/>
        <v>0.95217410698743143</v>
      </c>
      <c r="AJ212" s="34">
        <f t="shared" si="284"/>
        <v>1.7649865816108574</v>
      </c>
      <c r="AK212" s="25">
        <f t="shared" si="285"/>
        <v>0.91943104863208869</v>
      </c>
      <c r="AL212" s="26">
        <f t="shared" si="286"/>
        <v>1.7132691055250126E-2</v>
      </c>
      <c r="AM212" s="16">
        <f t="shared" si="268"/>
        <v>0.84555553297876873</v>
      </c>
      <c r="AO212" s="14">
        <v>2034</v>
      </c>
      <c r="AP212" s="23">
        <f t="shared" si="259"/>
        <v>3.6</v>
      </c>
      <c r="AQ212" s="24">
        <f t="shared" si="287"/>
        <v>1.0620529291076486</v>
      </c>
      <c r="AR212" s="34">
        <f t="shared" si="288"/>
        <v>1.9033449933826707</v>
      </c>
      <c r="AS212" s="25">
        <f t="shared" si="289"/>
        <v>0.98976152828103192</v>
      </c>
      <c r="AT212" s="26">
        <f t="shared" si="290"/>
        <v>3.0366333045809154E-2</v>
      </c>
      <c r="AU212" s="16">
        <f t="shared" si="269"/>
        <v>0.91358346510163879</v>
      </c>
      <c r="AW212" s="14">
        <v>2034</v>
      </c>
      <c r="AX212" s="23">
        <f t="shared" si="260"/>
        <v>3.6</v>
      </c>
      <c r="AY212" s="24">
        <f t="shared" si="248"/>
        <v>1.0620529291076486</v>
      </c>
      <c r="AZ212" s="34">
        <f t="shared" si="249"/>
        <v>1.9033449933826707</v>
      </c>
      <c r="BA212" s="25">
        <f t="shared" si="250"/>
        <v>0.98976152828103192</v>
      </c>
      <c r="BB212" s="26">
        <f t="shared" si="261"/>
        <v>3.0366333045809154E-2</v>
      </c>
      <c r="BC212" s="16">
        <f t="shared" ref="BC212:BC275" si="291">AZ212-BA212</f>
        <v>0.91358346510163879</v>
      </c>
      <c r="BD212">
        <v>1</v>
      </c>
      <c r="BF212" s="14">
        <v>2034</v>
      </c>
      <c r="BG212" s="23">
        <f t="shared" si="264"/>
        <v>5.6</v>
      </c>
      <c r="BH212" s="24">
        <f t="shared" si="252"/>
        <v>0.9266566662618424</v>
      </c>
      <c r="BI212" s="34">
        <f t="shared" si="262"/>
        <v>1.8217067430222187</v>
      </c>
      <c r="BJ212" s="25">
        <f t="shared" si="253"/>
        <v>0.8641642200341827</v>
      </c>
      <c r="BK212" s="26">
        <f t="shared" si="263"/>
        <v>3.4813122064619083E-2</v>
      </c>
      <c r="BL212" s="16">
        <f t="shared" ref="BL212:BL275" si="292">BI212-BJ212</f>
        <v>0.95754252298803599</v>
      </c>
      <c r="BN212" s="14">
        <v>2034</v>
      </c>
      <c r="BO212" s="23">
        <f t="shared" si="265"/>
        <v>5.6</v>
      </c>
      <c r="BP212" s="24">
        <f t="shared" si="255"/>
        <v>0.9266566662618424</v>
      </c>
      <c r="BQ212" s="34">
        <f t="shared" si="256"/>
        <v>1.8217067430222187</v>
      </c>
      <c r="BR212" s="25">
        <f t="shared" si="257"/>
        <v>0.8641642200341827</v>
      </c>
      <c r="BS212" s="26">
        <f t="shared" si="258"/>
        <v>3.4813122064619083E-2</v>
      </c>
      <c r="BT212" s="16">
        <f t="shared" ref="BT212:BT275" si="293">BQ212-BR212</f>
        <v>0.95754252298803599</v>
      </c>
      <c r="BU212">
        <v>1</v>
      </c>
    </row>
    <row r="213" spans="1:73" x14ac:dyDescent="0.35">
      <c r="A213" s="6">
        <v>2035</v>
      </c>
      <c r="B213" s="23">
        <f t="shared" si="270"/>
        <v>3.3750100000000001</v>
      </c>
      <c r="C213" s="24">
        <f t="shared" ref="C213:C253" si="294">E212+((B213-E212)*G$118)</f>
        <v>0.97275339282789519</v>
      </c>
      <c r="D213" s="34">
        <f t="shared" ref="D213:D253" si="295">E213+(B213-E213)*G$121</f>
        <v>1.7709359014545369</v>
      </c>
      <c r="E213" s="25">
        <f t="shared" ref="E213:E253" si="296">C213-((F213-F212)*G$120/G$119)</f>
        <v>0.90720369454544159</v>
      </c>
      <c r="F213" s="26">
        <f t="shared" ref="F213:F253" si="297">F212+(C213-F212)*G$117*G$119/G$120</f>
        <v>3.7279127277267843E-2</v>
      </c>
      <c r="G213" s="16">
        <f t="shared" ref="G213:G253" si="298">D213-E213</f>
        <v>0.86373220690909536</v>
      </c>
      <c r="I213" s="6">
        <v>2035</v>
      </c>
      <c r="J213" s="23">
        <f t="shared" si="271"/>
        <v>3.3750100000000001</v>
      </c>
      <c r="K213" s="24">
        <f t="shared" ref="K213:K276" si="299">M212+((J213-M212)*O$118)</f>
        <v>0.96813797252733691</v>
      </c>
      <c r="L213" s="34">
        <f t="shared" ref="L213:L276" si="300">M213+(J213-M213)*O$121</f>
        <v>1.7892981176803828</v>
      </c>
      <c r="M213" s="25">
        <f t="shared" ref="M213:M276" si="301">K213-((N213-N212)*O$120/O$119)</f>
        <v>0.93545325796981982</v>
      </c>
      <c r="N213" s="26">
        <f t="shared" ref="N213:N276" si="302">N212+(K213-N212)*O$117*O$119/O$120</f>
        <v>3.5250300303747838E-2</v>
      </c>
      <c r="O213" s="16">
        <f t="shared" ref="O213:O276" si="303">L213-M213</f>
        <v>0.85384485971056301</v>
      </c>
      <c r="Q213" s="6">
        <v>2035</v>
      </c>
      <c r="R213" s="23">
        <f t="shared" si="272"/>
        <v>3.3750100000000001</v>
      </c>
      <c r="S213" s="24">
        <f t="shared" si="273"/>
        <v>1.0313787159880838</v>
      </c>
      <c r="T213" s="34">
        <f t="shared" si="274"/>
        <v>1.7614472271799722</v>
      </c>
      <c r="U213" s="25">
        <f t="shared" si="275"/>
        <v>0.89260573412303434</v>
      </c>
      <c r="V213" s="26">
        <f t="shared" si="276"/>
        <v>4.114149801373488E-2</v>
      </c>
      <c r="W213" s="16">
        <f t="shared" si="266"/>
        <v>0.86884149305693781</v>
      </c>
      <c r="Y213" s="6">
        <v>2035</v>
      </c>
      <c r="Z213" s="23">
        <f t="shared" si="277"/>
        <v>3.3750100000000001</v>
      </c>
      <c r="AA213" s="24">
        <f t="shared" si="278"/>
        <v>1.0321746221977293</v>
      </c>
      <c r="AB213" s="34">
        <f t="shared" si="279"/>
        <v>1.7653493216963092</v>
      </c>
      <c r="AC213" s="25">
        <f t="shared" si="280"/>
        <v>0.89860895645586025</v>
      </c>
      <c r="AD213" s="26">
        <f t="shared" si="281"/>
        <v>8.0069886899063816E-2</v>
      </c>
      <c r="AE213" s="16">
        <f t="shared" si="267"/>
        <v>0.86674036524044895</v>
      </c>
      <c r="AG213" s="6">
        <v>2035</v>
      </c>
      <c r="AH213" s="23">
        <f t="shared" si="282"/>
        <v>3.3750100000000001</v>
      </c>
      <c r="AI213" s="24">
        <f t="shared" si="283"/>
        <v>0.9664897636561034</v>
      </c>
      <c r="AJ213" s="34">
        <f t="shared" si="284"/>
        <v>1.7878739729747977</v>
      </c>
      <c r="AK213" s="25">
        <f t="shared" si="285"/>
        <v>0.93326226611507346</v>
      </c>
      <c r="AL213" s="26">
        <f t="shared" si="286"/>
        <v>1.7614248990627371E-2</v>
      </c>
      <c r="AM213" s="16">
        <f t="shared" si="268"/>
        <v>0.85461170685972421</v>
      </c>
      <c r="AO213" s="6">
        <v>2035</v>
      </c>
      <c r="AP213" s="23">
        <f t="shared" si="259"/>
        <v>3.65625</v>
      </c>
      <c r="AQ213" s="24">
        <f t="shared" si="287"/>
        <v>1.0815953912470331</v>
      </c>
      <c r="AR213" s="34">
        <f t="shared" si="288"/>
        <v>1.9348935821624158</v>
      </c>
      <c r="AS213" s="25">
        <f t="shared" si="289"/>
        <v>1.0080093571729474</v>
      </c>
      <c r="AT213" s="26">
        <f t="shared" si="290"/>
        <v>3.1432797307752426E-2</v>
      </c>
      <c r="AU213" s="16">
        <f t="shared" si="269"/>
        <v>0.92688422498946843</v>
      </c>
      <c r="AW213" s="6">
        <v>2035</v>
      </c>
      <c r="AX213" s="23">
        <f t="shared" si="260"/>
        <v>3.65625</v>
      </c>
      <c r="AY213" s="24">
        <f t="shared" ref="AY213:AY276" si="304">BA212+((AX213-BA212)*BC$118)</f>
        <v>1.0815953912470331</v>
      </c>
      <c r="AZ213" s="34">
        <f t="shared" ref="AZ213:AZ276" si="305">BA213+(AX213-BA213)*BC$121</f>
        <v>1.9348935821624158</v>
      </c>
      <c r="BA213" s="25">
        <f t="shared" ref="BA213:BA276" si="306">AY213-((BB213-BB212)*BC$120/BC$119)</f>
        <v>1.0080093571729474</v>
      </c>
      <c r="BB213" s="26">
        <f t="shared" si="261"/>
        <v>3.1432797307752426E-2</v>
      </c>
      <c r="BC213" s="16">
        <f t="shared" si="291"/>
        <v>0.92688422498946843</v>
      </c>
      <c r="BD213">
        <v>1</v>
      </c>
      <c r="BF213" s="6">
        <v>2035</v>
      </c>
      <c r="BG213" s="23">
        <f t="shared" ref="BG213:BG228" si="307">BL$116*(BF213-BF$148)+BG$148</f>
        <v>5.65625</v>
      </c>
      <c r="BH213" s="24">
        <f t="shared" ref="BH213:BH276" si="308">BJ212+((BG213-BJ212)*BL$118)</f>
        <v>0.93760293461215882</v>
      </c>
      <c r="BI213" s="34">
        <f t="shared" si="262"/>
        <v>1.8480524710269903</v>
      </c>
      <c r="BJ213" s="25">
        <f t="shared" ref="BJ213:BJ276" si="309">BH213-((BK213-BK212)*BL$120/BL$119)</f>
        <v>0.87440764773383117</v>
      </c>
      <c r="BK213" s="26">
        <f t="shared" si="263"/>
        <v>3.5728995787493396E-2</v>
      </c>
      <c r="BL213" s="16">
        <f t="shared" si="292"/>
        <v>0.97364482329315916</v>
      </c>
      <c r="BN213" s="6">
        <v>2035</v>
      </c>
      <c r="BO213" s="23">
        <f t="shared" ref="BO213:BO228" si="310">BT$116*(BN213-BN$148)+BO$148</f>
        <v>5.65625</v>
      </c>
      <c r="BP213" s="24">
        <f t="shared" ref="BP213:BP276" si="311">BR212+((BO213-BR212)*BT$118)</f>
        <v>0.93760293461215882</v>
      </c>
      <c r="BQ213" s="34">
        <f t="shared" ref="BQ213:BQ276" si="312">BR213+((BO213-BO$148*BU213)-BR213)*BT$121</f>
        <v>1.8480524710269903</v>
      </c>
      <c r="BR213" s="25">
        <f t="shared" ref="BR213:BR276" si="313">BP213-((BS213-BS212)*BT$120/BT$119)</f>
        <v>0.87440764773383117</v>
      </c>
      <c r="BS213" s="26">
        <f t="shared" ref="BS213:BS276" si="314">BS212+(BP213-BS212)*BU213*BT$117*BT$119/BT$120</f>
        <v>3.5728995787493396E-2</v>
      </c>
      <c r="BT213" s="16">
        <f t="shared" si="293"/>
        <v>0.97364482329315916</v>
      </c>
      <c r="BU213">
        <v>1</v>
      </c>
    </row>
    <row r="214" spans="1:73" x14ac:dyDescent="0.35">
      <c r="A214" s="14">
        <v>2036</v>
      </c>
      <c r="B214" s="23">
        <f t="shared" si="270"/>
        <v>3.4147159999999999</v>
      </c>
      <c r="C214" s="24">
        <f t="shared" si="294"/>
        <v>0.98587689312907834</v>
      </c>
      <c r="D214" s="34">
        <f t="shared" si="295"/>
        <v>1.7928093821876434</v>
      </c>
      <c r="E214" s="25">
        <f t="shared" si="296"/>
        <v>0.9194750495194518</v>
      </c>
      <c r="F214" s="26">
        <f t="shared" si="297"/>
        <v>3.8241472836827647E-2</v>
      </c>
      <c r="G214" s="16">
        <f t="shared" si="298"/>
        <v>0.8733343326681916</v>
      </c>
      <c r="I214" s="14">
        <v>2036</v>
      </c>
      <c r="J214" s="23">
        <f t="shared" si="271"/>
        <v>3.4147159999999999</v>
      </c>
      <c r="K214" s="24">
        <f t="shared" si="299"/>
        <v>0.98262619016242803</v>
      </c>
      <c r="L214" s="34">
        <f t="shared" si="300"/>
        <v>1.812304822111293</v>
      </c>
      <c r="M214" s="25">
        <f t="shared" si="301"/>
        <v>0.94946803401737412</v>
      </c>
      <c r="N214" s="26">
        <f t="shared" si="302"/>
        <v>3.622554019036707E-2</v>
      </c>
      <c r="O214" s="16">
        <f t="shared" si="303"/>
        <v>0.86283678809391884</v>
      </c>
      <c r="Q214" s="14">
        <v>2036</v>
      </c>
      <c r="R214" s="23">
        <f t="shared" si="272"/>
        <v>3.4147159999999999</v>
      </c>
      <c r="S214" s="24">
        <f t="shared" si="273"/>
        <v>1.0444872143341453</v>
      </c>
      <c r="T214" s="34">
        <f t="shared" si="274"/>
        <v>1.782762829132037</v>
      </c>
      <c r="U214" s="25">
        <f t="shared" si="275"/>
        <v>0.90401881404928786</v>
      </c>
      <c r="V214" s="26">
        <f t="shared" si="276"/>
        <v>4.2152062044561192E-2</v>
      </c>
      <c r="W214" s="16">
        <f t="shared" si="266"/>
        <v>0.87874401508274913</v>
      </c>
      <c r="Y214" s="14">
        <v>2036</v>
      </c>
      <c r="Z214" s="23">
        <f t="shared" si="277"/>
        <v>3.4147159999999999</v>
      </c>
      <c r="AA214" s="24">
        <f t="shared" si="278"/>
        <v>1.0456250910101443</v>
      </c>
      <c r="AB214" s="34">
        <f t="shared" si="279"/>
        <v>1.7869413855824852</v>
      </c>
      <c r="AC214" s="25">
        <f t="shared" si="280"/>
        <v>0.91044736243459279</v>
      </c>
      <c r="AD214" s="26">
        <f t="shared" si="281"/>
        <v>8.2028984414651521E-2</v>
      </c>
      <c r="AE214" s="16">
        <f t="shared" si="267"/>
        <v>0.87649402314789238</v>
      </c>
      <c r="AG214" s="14">
        <v>2036</v>
      </c>
      <c r="AH214" s="23">
        <f t="shared" si="282"/>
        <v>3.4147159999999999</v>
      </c>
      <c r="AI214" s="24">
        <f t="shared" si="283"/>
        <v>0.98081684547124415</v>
      </c>
      <c r="AJ214" s="34">
        <f t="shared" si="284"/>
        <v>1.8107686904863747</v>
      </c>
      <c r="AK214" s="25">
        <f t="shared" si="285"/>
        <v>0.94710475459442256</v>
      </c>
      <c r="AL214" s="26">
        <f t="shared" si="286"/>
        <v>1.8102830017827684E-2</v>
      </c>
      <c r="AM214" s="16">
        <f t="shared" si="268"/>
        <v>0.86366393589195212</v>
      </c>
      <c r="AO214" s="14">
        <v>2036</v>
      </c>
      <c r="AP214" s="23">
        <f t="shared" ref="AP214:AP228" si="315">AU$116*(AO214-AO$148)</f>
        <v>3.7124999999999999</v>
      </c>
      <c r="AQ214" s="24">
        <f t="shared" si="287"/>
        <v>1.1011520149119112</v>
      </c>
      <c r="AR214" s="34">
        <f t="shared" si="288"/>
        <v>1.966451585291753</v>
      </c>
      <c r="AS214" s="25">
        <f t="shared" si="289"/>
        <v>1.0262716696796201</v>
      </c>
      <c r="AT214" s="26">
        <f t="shared" si="290"/>
        <v>3.2518019702423309E-2</v>
      </c>
      <c r="AU214" s="16">
        <f t="shared" si="269"/>
        <v>0.94017991561213288</v>
      </c>
      <c r="AW214" s="14">
        <v>2036</v>
      </c>
      <c r="AX214" s="23">
        <f t="shared" ref="AX214:AX228" si="316">BC$116*(AW214-AW$148)</f>
        <v>3.7124999999999999</v>
      </c>
      <c r="AY214" s="24">
        <f t="shared" si="304"/>
        <v>1.1011520149119112</v>
      </c>
      <c r="AZ214" s="34">
        <f t="shared" si="305"/>
        <v>1.966451585291753</v>
      </c>
      <c r="BA214" s="25">
        <f t="shared" si="306"/>
        <v>1.0262716696796201</v>
      </c>
      <c r="BB214" s="26">
        <f t="shared" ref="BB214:BB277" si="317">BB213+(AY214-BB213)*BD214*BC$117*BC$119/BC$120</f>
        <v>3.2518019702423309E-2</v>
      </c>
      <c r="BC214" s="16">
        <f t="shared" si="291"/>
        <v>0.94017991561213288</v>
      </c>
      <c r="BD214">
        <v>1</v>
      </c>
      <c r="BF214" s="14">
        <v>2036</v>
      </c>
      <c r="BG214" s="23">
        <f t="shared" si="307"/>
        <v>5.7125000000000004</v>
      </c>
      <c r="BH214" s="24">
        <f t="shared" si="308"/>
        <v>0.94855141303231028</v>
      </c>
      <c r="BI214" s="34">
        <f t="shared" ref="BI214:BI277" si="318">BJ214+((BG214-BG$148)-BJ214)*BL$121</f>
        <v>1.8743999984863624</v>
      </c>
      <c r="BJ214" s="25">
        <f t="shared" si="309"/>
        <v>0.8846538438251732</v>
      </c>
      <c r="BK214" s="26">
        <f t="shared" ref="BK214:BK277" si="319">BK213+(BH214-BK213)*BL$117*BL$119/BL$120</f>
        <v>3.6655047515133064E-2</v>
      </c>
      <c r="BL214" s="16">
        <f t="shared" si="292"/>
        <v>0.9897461546611892</v>
      </c>
      <c r="BN214" s="14">
        <v>2036</v>
      </c>
      <c r="BO214" s="23">
        <f t="shared" si="310"/>
        <v>5.7125000000000004</v>
      </c>
      <c r="BP214" s="24">
        <f t="shared" si="311"/>
        <v>0.94855141303231028</v>
      </c>
      <c r="BQ214" s="34">
        <f t="shared" si="312"/>
        <v>1.8743999984863624</v>
      </c>
      <c r="BR214" s="25">
        <f t="shared" si="313"/>
        <v>0.8846538438251732</v>
      </c>
      <c r="BS214" s="26">
        <f t="shared" si="314"/>
        <v>3.6655047515133064E-2</v>
      </c>
      <c r="BT214" s="16">
        <f t="shared" si="293"/>
        <v>0.9897461546611892</v>
      </c>
      <c r="BU214">
        <v>1</v>
      </c>
    </row>
    <row r="215" spans="1:73" x14ac:dyDescent="0.35">
      <c r="A215" s="6">
        <v>2037</v>
      </c>
      <c r="B215" s="23">
        <f t="shared" si="270"/>
        <v>3.4544219999999997</v>
      </c>
      <c r="C215" s="24">
        <f t="shared" si="294"/>
        <v>0.99900901009077903</v>
      </c>
      <c r="D215" s="34">
        <f t="shared" si="295"/>
        <v>1.8146886336139514</v>
      </c>
      <c r="E215" s="25">
        <f t="shared" si="296"/>
        <v>0.93175528248300232</v>
      </c>
      <c r="F215" s="26">
        <f t="shared" si="297"/>
        <v>3.9216164541288179E-2</v>
      </c>
      <c r="G215" s="16">
        <f t="shared" si="298"/>
        <v>0.88293335113094906</v>
      </c>
      <c r="I215" s="6">
        <v>2037</v>
      </c>
      <c r="J215" s="23">
        <f t="shared" si="271"/>
        <v>3.4544219999999997</v>
      </c>
      <c r="K215" s="24">
        <f t="shared" si="299"/>
        <v>0.99712979312812555</v>
      </c>
      <c r="L215" s="34">
        <f t="shared" si="300"/>
        <v>1.8353214937789475</v>
      </c>
      <c r="M215" s="25">
        <f t="shared" si="301"/>
        <v>0.96349814427530411</v>
      </c>
      <c r="N215" s="26">
        <f t="shared" si="302"/>
        <v>3.7214706333097113E-2</v>
      </c>
      <c r="O215" s="16">
        <f t="shared" si="303"/>
        <v>0.87182334950364337</v>
      </c>
      <c r="Q215" s="6">
        <v>2037</v>
      </c>
      <c r="R215" s="23">
        <f t="shared" si="272"/>
        <v>3.4544219999999997</v>
      </c>
      <c r="S215" s="24">
        <f t="shared" si="273"/>
        <v>1.0576040939072398</v>
      </c>
      <c r="T215" s="34">
        <f t="shared" si="274"/>
        <v>1.8040842261402021</v>
      </c>
      <c r="U215" s="25">
        <f t="shared" si="275"/>
        <v>0.91544080944646511</v>
      </c>
      <c r="V215" s="26">
        <f t="shared" si="276"/>
        <v>4.3174819486725038E-2</v>
      </c>
      <c r="W215" s="16">
        <f t="shared" si="266"/>
        <v>0.88864341669373703</v>
      </c>
      <c r="Y215" s="6">
        <v>2037</v>
      </c>
      <c r="Z215" s="23">
        <f t="shared" si="277"/>
        <v>3.4544219999999997</v>
      </c>
      <c r="AA215" s="24">
        <f t="shared" si="278"/>
        <v>1.0590918005075396</v>
      </c>
      <c r="AB215" s="34">
        <f t="shared" si="279"/>
        <v>1.8085446540654475</v>
      </c>
      <c r="AC215" s="25">
        <f t="shared" si="280"/>
        <v>0.92230300625453521</v>
      </c>
      <c r="AD215" s="26">
        <f t="shared" si="281"/>
        <v>8.4011430708173324E-2</v>
      </c>
      <c r="AE215" s="16">
        <f t="shared" si="267"/>
        <v>0.8862416478109123</v>
      </c>
      <c r="AG215" s="6">
        <v>2037</v>
      </c>
      <c r="AH215" s="23">
        <f t="shared" si="282"/>
        <v>3.4544219999999997</v>
      </c>
      <c r="AI215" s="24">
        <f t="shared" si="283"/>
        <v>0.99515498228537502</v>
      </c>
      <c r="AJ215" s="34">
        <f t="shared" si="284"/>
        <v>1.8336705020214068</v>
      </c>
      <c r="AK215" s="25">
        <f t="shared" si="285"/>
        <v>0.96095815695601094</v>
      </c>
      <c r="AL215" s="26">
        <f t="shared" si="286"/>
        <v>1.8598436182021366E-2</v>
      </c>
      <c r="AM215" s="16">
        <f t="shared" si="268"/>
        <v>0.87271234506539586</v>
      </c>
      <c r="AO215" s="6">
        <v>2037</v>
      </c>
      <c r="AP215" s="23">
        <f t="shared" si="315"/>
        <v>3.7687500000000003</v>
      </c>
      <c r="AQ215" s="24">
        <f t="shared" si="287"/>
        <v>1.120722623375854</v>
      </c>
      <c r="AR215" s="34">
        <f t="shared" si="288"/>
        <v>1.9980188957271641</v>
      </c>
      <c r="AS215" s="25">
        <f t="shared" si="289"/>
        <v>1.0445483011187138</v>
      </c>
      <c r="AT215" s="26">
        <f t="shared" si="290"/>
        <v>3.3621995387309402E-2</v>
      </c>
      <c r="AU215" s="16">
        <f t="shared" si="269"/>
        <v>0.95347059460845029</v>
      </c>
      <c r="AW215" s="6">
        <v>2037</v>
      </c>
      <c r="AX215" s="23">
        <f t="shared" si="316"/>
        <v>3.7687500000000003</v>
      </c>
      <c r="AY215" s="24">
        <f t="shared" si="304"/>
        <v>1.120722623375854</v>
      </c>
      <c r="AZ215" s="34">
        <f t="shared" si="305"/>
        <v>1.9980188957271641</v>
      </c>
      <c r="BA215" s="25">
        <f t="shared" si="306"/>
        <v>1.0445483011187138</v>
      </c>
      <c r="BB215" s="26">
        <f t="shared" si="317"/>
        <v>3.3621995387309402E-2</v>
      </c>
      <c r="BC215" s="16">
        <f t="shared" si="291"/>
        <v>0.95347059460845029</v>
      </c>
      <c r="BD215">
        <v>1</v>
      </c>
      <c r="BF215" s="6">
        <v>2037</v>
      </c>
      <c r="BG215" s="23">
        <f t="shared" si="307"/>
        <v>5.7687500000000007</v>
      </c>
      <c r="BH215" s="24">
        <f t="shared" si="308"/>
        <v>0.95950261741855247</v>
      </c>
      <c r="BI215" s="34">
        <f t="shared" si="318"/>
        <v>1.9007496368914536</v>
      </c>
      <c r="BJ215" s="25">
        <f t="shared" si="309"/>
        <v>0.89490328752531301</v>
      </c>
      <c r="BK215" s="26">
        <f t="shared" si="319"/>
        <v>3.7591269687498853E-2</v>
      </c>
      <c r="BL215" s="16">
        <f t="shared" si="292"/>
        <v>1.0058463493661405</v>
      </c>
      <c r="BN215" s="6">
        <v>2037</v>
      </c>
      <c r="BO215" s="23">
        <f t="shared" si="310"/>
        <v>5.7687500000000007</v>
      </c>
      <c r="BP215" s="24">
        <f t="shared" si="311"/>
        <v>0.95950261741855247</v>
      </c>
      <c r="BQ215" s="34">
        <f t="shared" si="312"/>
        <v>1.9007496368914536</v>
      </c>
      <c r="BR215" s="25">
        <f t="shared" si="313"/>
        <v>0.89490328752531301</v>
      </c>
      <c r="BS215" s="26">
        <f t="shared" si="314"/>
        <v>3.7591269687498853E-2</v>
      </c>
      <c r="BT215" s="16">
        <f t="shared" si="293"/>
        <v>1.0058463493661405</v>
      </c>
      <c r="BU215">
        <v>1</v>
      </c>
    </row>
    <row r="216" spans="1:73" x14ac:dyDescent="0.35">
      <c r="A216" s="14">
        <v>2038</v>
      </c>
      <c r="B216" s="23">
        <f t="shared" si="270"/>
        <v>3.4941279999999999</v>
      </c>
      <c r="C216" s="24">
        <f t="shared" si="294"/>
        <v>1.012149726495098</v>
      </c>
      <c r="D216" s="34">
        <f t="shared" si="295"/>
        <v>1.8365736451529151</v>
      </c>
      <c r="E216" s="25">
        <f t="shared" si="296"/>
        <v>0.94404437715833123</v>
      </c>
      <c r="F216" s="26">
        <f t="shared" si="297"/>
        <v>4.0203198589647118E-2</v>
      </c>
      <c r="G216" s="16">
        <f t="shared" si="298"/>
        <v>0.89252926799458387</v>
      </c>
      <c r="I216" s="14">
        <v>2038</v>
      </c>
      <c r="J216" s="23">
        <f t="shared" si="271"/>
        <v>3.4941279999999999</v>
      </c>
      <c r="K216" s="24">
        <f t="shared" si="299"/>
        <v>1.0116484385401778</v>
      </c>
      <c r="L216" s="34">
        <f t="shared" si="300"/>
        <v>1.8583479176434043</v>
      </c>
      <c r="M216" s="25">
        <f t="shared" si="301"/>
        <v>0.97754325791292995</v>
      </c>
      <c r="N216" s="26">
        <f t="shared" si="302"/>
        <v>3.8217799880957345E-2</v>
      </c>
      <c r="O216" s="16">
        <f t="shared" si="303"/>
        <v>0.88080465973047439</v>
      </c>
      <c r="Q216" s="14">
        <v>2038</v>
      </c>
      <c r="R216" s="23">
        <f t="shared" si="272"/>
        <v>3.4941279999999999</v>
      </c>
      <c r="S216" s="24">
        <f t="shared" si="273"/>
        <v>1.070729352061599</v>
      </c>
      <c r="T216" s="34">
        <f t="shared" si="274"/>
        <v>1.8254114163757256</v>
      </c>
      <c r="U216" s="25">
        <f t="shared" si="275"/>
        <v>0.92687171750111641</v>
      </c>
      <c r="V216" s="26">
        <f t="shared" si="276"/>
        <v>4.4209766497951532E-2</v>
      </c>
      <c r="W216" s="16">
        <f t="shared" si="266"/>
        <v>0.89853969887460916</v>
      </c>
      <c r="Y216" s="14">
        <v>2038</v>
      </c>
      <c r="Z216" s="23">
        <f t="shared" si="277"/>
        <v>3.4941279999999999</v>
      </c>
      <c r="AA216" s="24">
        <f t="shared" si="278"/>
        <v>1.0725747406390826</v>
      </c>
      <c r="AB216" s="34">
        <f t="shared" si="279"/>
        <v>1.8301591202116909</v>
      </c>
      <c r="AC216" s="25">
        <f t="shared" si="280"/>
        <v>0.93417587724875539</v>
      </c>
      <c r="AD216" s="26">
        <f t="shared" si="281"/>
        <v>8.6017211337018645E-2</v>
      </c>
      <c r="AE216" s="16">
        <f t="shared" si="267"/>
        <v>0.89598324296293552</v>
      </c>
      <c r="AG216" s="14">
        <v>2038</v>
      </c>
      <c r="AH216" s="23">
        <f t="shared" si="282"/>
        <v>3.4941279999999999</v>
      </c>
      <c r="AI216" s="24">
        <f t="shared" si="283"/>
        <v>1.009503823828106</v>
      </c>
      <c r="AJ216" s="34">
        <f t="shared" si="284"/>
        <v>1.8565791879193203</v>
      </c>
      <c r="AK216" s="25">
        <f t="shared" si="285"/>
        <v>0.97482213526049299</v>
      </c>
      <c r="AL216" s="26">
        <f t="shared" si="286"/>
        <v>1.9101069349667932E-2</v>
      </c>
      <c r="AM216" s="16">
        <f t="shared" si="268"/>
        <v>0.88175705265882731</v>
      </c>
      <c r="AO216" s="14">
        <v>2038</v>
      </c>
      <c r="AP216" s="23">
        <f t="shared" si="315"/>
        <v>3.8250000000000002</v>
      </c>
      <c r="AQ216" s="24">
        <f t="shared" si="287"/>
        <v>1.1403070576281853</v>
      </c>
      <c r="AR216" s="34">
        <f t="shared" si="288"/>
        <v>2.0295954171263606</v>
      </c>
      <c r="AS216" s="25">
        <f t="shared" si="289"/>
        <v>1.062839103271324</v>
      </c>
      <c r="AT216" s="26">
        <f t="shared" si="290"/>
        <v>3.4744719363495796E-2</v>
      </c>
      <c r="AU216" s="16">
        <f t="shared" si="269"/>
        <v>0.96675631385503658</v>
      </c>
      <c r="AW216" s="14">
        <v>2038</v>
      </c>
      <c r="AX216" s="23">
        <f t="shared" si="316"/>
        <v>3.8250000000000002</v>
      </c>
      <c r="AY216" s="24">
        <f t="shared" si="304"/>
        <v>1.1403070576281853</v>
      </c>
      <c r="AZ216" s="34">
        <f t="shared" si="305"/>
        <v>2.0295954171263606</v>
      </c>
      <c r="BA216" s="25">
        <f t="shared" si="306"/>
        <v>1.062839103271324</v>
      </c>
      <c r="BB216" s="26">
        <f t="shared" si="317"/>
        <v>3.4744719363495796E-2</v>
      </c>
      <c r="BC216" s="16">
        <f t="shared" si="291"/>
        <v>0.96675631385503658</v>
      </c>
      <c r="BD216">
        <v>1</v>
      </c>
      <c r="BF216" s="14">
        <v>2038</v>
      </c>
      <c r="BG216" s="23">
        <f t="shared" si="307"/>
        <v>5.8250000000000002</v>
      </c>
      <c r="BH216" s="24">
        <f t="shared" si="308"/>
        <v>0.97045701964398756</v>
      </c>
      <c r="BI216" s="34">
        <f t="shared" si="318"/>
        <v>1.9271016711455717</v>
      </c>
      <c r="BJ216" s="25">
        <f t="shared" si="309"/>
        <v>0.90515641714703343</v>
      </c>
      <c r="BK216" s="26">
        <f t="shared" si="319"/>
        <v>3.8537655230932971E-2</v>
      </c>
      <c r="BL216" s="16">
        <f t="shared" si="292"/>
        <v>1.0219452539985383</v>
      </c>
      <c r="BN216" s="14">
        <v>2038</v>
      </c>
      <c r="BO216" s="23">
        <f t="shared" si="310"/>
        <v>5.8250000000000002</v>
      </c>
      <c r="BP216" s="24">
        <f t="shared" si="311"/>
        <v>0.97045701964398756</v>
      </c>
      <c r="BQ216" s="34">
        <f t="shared" si="312"/>
        <v>1.9271016711455717</v>
      </c>
      <c r="BR216" s="25">
        <f t="shared" si="313"/>
        <v>0.90515641714703343</v>
      </c>
      <c r="BS216" s="26">
        <f t="shared" si="314"/>
        <v>3.8537655230932971E-2</v>
      </c>
      <c r="BT216" s="16">
        <f t="shared" si="293"/>
        <v>1.0219452539985383</v>
      </c>
      <c r="BU216">
        <v>1</v>
      </c>
    </row>
    <row r="217" spans="1:73" x14ac:dyDescent="0.35">
      <c r="A217" s="6">
        <v>2039</v>
      </c>
      <c r="B217" s="23">
        <f t="shared" si="270"/>
        <v>3.5338339999999997</v>
      </c>
      <c r="C217" s="24">
        <f t="shared" si="294"/>
        <v>1.0252990265749886</v>
      </c>
      <c r="D217" s="34">
        <f t="shared" si="295"/>
        <v>1.8584644071004091</v>
      </c>
      <c r="E217" s="25">
        <f t="shared" si="296"/>
        <v>0.95634231861601449</v>
      </c>
      <c r="F217" s="26">
        <f t="shared" si="297"/>
        <v>4.1202571168762685E-2</v>
      </c>
      <c r="G217" s="16">
        <f t="shared" si="298"/>
        <v>0.90212208848439457</v>
      </c>
      <c r="I217" s="6">
        <v>2039</v>
      </c>
      <c r="J217" s="23">
        <f t="shared" si="271"/>
        <v>3.5338339999999997</v>
      </c>
      <c r="K217" s="24">
        <f t="shared" si="299"/>
        <v>1.0261818018626205</v>
      </c>
      <c r="L217" s="34">
        <f t="shared" si="300"/>
        <v>1.8813838901656204</v>
      </c>
      <c r="M217" s="25">
        <f t="shared" si="301"/>
        <v>0.99160306179326241</v>
      </c>
      <c r="N217" s="26">
        <f t="shared" si="302"/>
        <v>3.9234821647703172E-2</v>
      </c>
      <c r="O217" s="16">
        <f t="shared" si="303"/>
        <v>0.88978082837235795</v>
      </c>
      <c r="Q217" s="6">
        <v>2039</v>
      </c>
      <c r="R217" s="23">
        <f t="shared" si="272"/>
        <v>3.5338339999999997</v>
      </c>
      <c r="S217" s="24">
        <f t="shared" si="273"/>
        <v>1.0838629861531992</v>
      </c>
      <c r="T217" s="34">
        <f t="shared" si="274"/>
        <v>1.8467443980109519</v>
      </c>
      <c r="U217" s="25">
        <f t="shared" si="275"/>
        <v>0.93831153540146439</v>
      </c>
      <c r="V217" s="26">
        <f t="shared" si="276"/>
        <v>4.5256899237172646E-2</v>
      </c>
      <c r="W217" s="16">
        <f t="shared" si="266"/>
        <v>0.90843286260948752</v>
      </c>
      <c r="Y217" s="6">
        <v>2039</v>
      </c>
      <c r="Z217" s="23">
        <f t="shared" si="277"/>
        <v>3.5338339999999997</v>
      </c>
      <c r="AA217" s="24">
        <f t="shared" si="278"/>
        <v>1.0860739013611107</v>
      </c>
      <c r="AB217" s="34">
        <f t="shared" si="279"/>
        <v>1.8517847770925293</v>
      </c>
      <c r="AC217" s="25">
        <f t="shared" si="280"/>
        <v>0.94606596475773796</v>
      </c>
      <c r="AD217" s="26">
        <f t="shared" si="281"/>
        <v>8.8046311867502308E-2</v>
      </c>
      <c r="AE217" s="16">
        <f t="shared" si="267"/>
        <v>0.90571881233479135</v>
      </c>
      <c r="AG217" s="6">
        <v>2039</v>
      </c>
      <c r="AH217" s="23">
        <f t="shared" si="282"/>
        <v>3.5338339999999997</v>
      </c>
      <c r="AI217" s="24">
        <f t="shared" si="283"/>
        <v>1.023863038636361</v>
      </c>
      <c r="AJ217" s="34">
        <f t="shared" si="284"/>
        <v>1.8794945403123622</v>
      </c>
      <c r="AK217" s="25">
        <f t="shared" si="285"/>
        <v>0.98869636971132679</v>
      </c>
      <c r="AL217" s="26">
        <f t="shared" si="286"/>
        <v>1.9610731218146688E-2</v>
      </c>
      <c r="AM217" s="16">
        <f t="shared" si="268"/>
        <v>0.89079817060103539</v>
      </c>
      <c r="AO217" s="6">
        <v>2039</v>
      </c>
      <c r="AP217" s="23">
        <f t="shared" si="315"/>
        <v>3.8812500000000001</v>
      </c>
      <c r="AQ217" s="24">
        <f t="shared" si="287"/>
        <v>1.1599051745546596</v>
      </c>
      <c r="AR217" s="34">
        <f t="shared" si="288"/>
        <v>2.0611810627493306</v>
      </c>
      <c r="AS217" s="25">
        <f t="shared" si="289"/>
        <v>1.0811439426912781</v>
      </c>
      <c r="AT217" s="26">
        <f t="shared" si="290"/>
        <v>3.5886186491950599E-2</v>
      </c>
      <c r="AU217" s="16">
        <f t="shared" si="269"/>
        <v>0.98003712005805244</v>
      </c>
      <c r="AW217" s="6">
        <v>2039</v>
      </c>
      <c r="AX217" s="23">
        <f t="shared" si="316"/>
        <v>3.8812500000000001</v>
      </c>
      <c r="AY217" s="24">
        <f t="shared" si="304"/>
        <v>1.1599051745546596</v>
      </c>
      <c r="AZ217" s="34">
        <f t="shared" si="305"/>
        <v>2.0611810627493306</v>
      </c>
      <c r="BA217" s="25">
        <f t="shared" si="306"/>
        <v>1.0811439426912781</v>
      </c>
      <c r="BB217" s="26">
        <f t="shared" si="317"/>
        <v>3.5886186491950599E-2</v>
      </c>
      <c r="BC217" s="16">
        <f t="shared" si="291"/>
        <v>0.98003712005805244</v>
      </c>
      <c r="BD217">
        <v>1</v>
      </c>
      <c r="BF217" s="6">
        <v>2039</v>
      </c>
      <c r="BG217" s="23">
        <f t="shared" si="307"/>
        <v>5.8812499999999996</v>
      </c>
      <c r="BH217" s="24">
        <f t="shared" si="308"/>
        <v>0.9814150513042551</v>
      </c>
      <c r="BI217" s="34">
        <f t="shared" si="318"/>
        <v>1.9534563618264298</v>
      </c>
      <c r="BJ217" s="25">
        <f t="shared" si="309"/>
        <v>0.91541363357912275</v>
      </c>
      <c r="BK217" s="26">
        <f t="shared" si="319"/>
        <v>3.9494197516804455E-2</v>
      </c>
      <c r="BL217" s="16">
        <f t="shared" si="292"/>
        <v>1.038042728247307</v>
      </c>
      <c r="BN217" s="6">
        <v>2039</v>
      </c>
      <c r="BO217" s="23">
        <f t="shared" si="310"/>
        <v>5.8812499999999996</v>
      </c>
      <c r="BP217" s="24">
        <f t="shared" si="311"/>
        <v>0.9814150513042551</v>
      </c>
      <c r="BQ217" s="34">
        <f t="shared" si="312"/>
        <v>1.9534563618264298</v>
      </c>
      <c r="BR217" s="25">
        <f t="shared" si="313"/>
        <v>0.91541363357912275</v>
      </c>
      <c r="BS217" s="26">
        <f t="shared" si="314"/>
        <v>3.9494197516804455E-2</v>
      </c>
      <c r="BT217" s="16">
        <f t="shared" si="293"/>
        <v>1.038042728247307</v>
      </c>
      <c r="BU217">
        <v>1</v>
      </c>
    </row>
    <row r="218" spans="1:73" x14ac:dyDescent="0.35">
      <c r="A218" s="14">
        <v>2040</v>
      </c>
      <c r="B218" s="23">
        <f t="shared" si="270"/>
        <v>3.5735399999999999</v>
      </c>
      <c r="C218" s="24">
        <f t="shared" si="294"/>
        <v>1.0384568958694371</v>
      </c>
      <c r="D218" s="34">
        <f t="shared" si="295"/>
        <v>1.8803609105412533</v>
      </c>
      <c r="E218" s="25">
        <f t="shared" si="296"/>
        <v>0.96864909314038994</v>
      </c>
      <c r="F218" s="26">
        <f t="shared" si="297"/>
        <v>4.2214278454690904E-2</v>
      </c>
      <c r="G218" s="16">
        <f t="shared" si="298"/>
        <v>0.91171181740086338</v>
      </c>
      <c r="I218" s="14">
        <v>2040</v>
      </c>
      <c r="J218" s="23">
        <f t="shared" si="271"/>
        <v>3.5735399999999999</v>
      </c>
      <c r="K218" s="24">
        <f t="shared" si="299"/>
        <v>1.040729575916522</v>
      </c>
      <c r="L218" s="34">
        <f t="shared" si="300"/>
        <v>1.9044292186861234</v>
      </c>
      <c r="M218" s="25">
        <f t="shared" si="301"/>
        <v>1.0056772595171133</v>
      </c>
      <c r="N218" s="26">
        <f t="shared" si="302"/>
        <v>4.0265772130038721E-2</v>
      </c>
      <c r="O218" s="16">
        <f t="shared" si="303"/>
        <v>0.89875195916901007</v>
      </c>
      <c r="Q218" s="14">
        <v>2040</v>
      </c>
      <c r="R218" s="23">
        <f t="shared" si="272"/>
        <v>3.5735399999999999</v>
      </c>
      <c r="S218" s="24">
        <f t="shared" si="273"/>
        <v>1.0970049935395882</v>
      </c>
      <c r="T218" s="34">
        <f t="shared" si="274"/>
        <v>1.8680831692192124</v>
      </c>
      <c r="U218" s="25">
        <f t="shared" si="275"/>
        <v>0.94976026033725003</v>
      </c>
      <c r="V218" s="26">
        <f t="shared" si="276"/>
        <v>4.6316213864527597E-2</v>
      </c>
      <c r="W218" s="16">
        <f t="shared" si="266"/>
        <v>0.91832290888196233</v>
      </c>
      <c r="Y218" s="14">
        <v>2040</v>
      </c>
      <c r="Z218" s="23">
        <f t="shared" si="277"/>
        <v>3.5735399999999999</v>
      </c>
      <c r="AA218" s="24">
        <f t="shared" si="278"/>
        <v>1.0995892726369434</v>
      </c>
      <c r="AB218" s="34">
        <f t="shared" si="279"/>
        <v>1.8734216177839937</v>
      </c>
      <c r="AC218" s="25">
        <f t="shared" si="280"/>
        <v>0.95797325812922152</v>
      </c>
      <c r="AD218" s="26">
        <f t="shared" si="281"/>
        <v>9.0098717874860595E-2</v>
      </c>
      <c r="AE218" s="16">
        <f t="shared" si="267"/>
        <v>0.91544835965477223</v>
      </c>
      <c r="AG218" s="14">
        <v>2040</v>
      </c>
      <c r="AH218" s="23">
        <f t="shared" si="282"/>
        <v>3.5735399999999999</v>
      </c>
      <c r="AI218" s="24">
        <f t="shared" si="283"/>
        <v>1.0382323130421789</v>
      </c>
      <c r="AJ218" s="34">
        <f t="shared" si="284"/>
        <v>1.9024163624909196</v>
      </c>
      <c r="AK218" s="25">
        <f t="shared" si="285"/>
        <v>1.0025805576783378</v>
      </c>
      <c r="AL218" s="26">
        <f t="shared" si="286"/>
        <v>2.0127423324869022E-2</v>
      </c>
      <c r="AM218" s="16">
        <f t="shared" si="268"/>
        <v>0.89983580481258185</v>
      </c>
      <c r="AO218" s="14">
        <v>2040</v>
      </c>
      <c r="AP218" s="23">
        <f t="shared" si="315"/>
        <v>3.9375</v>
      </c>
      <c r="AQ218" s="24">
        <f t="shared" si="287"/>
        <v>1.1795168453049905</v>
      </c>
      <c r="AR218" s="34">
        <f t="shared" si="288"/>
        <v>2.0927757544722505</v>
      </c>
      <c r="AS218" s="25">
        <f t="shared" si="289"/>
        <v>1.0994626991880778</v>
      </c>
      <c r="AT218" s="26">
        <f t="shared" si="290"/>
        <v>3.7046391508137738E-2</v>
      </c>
      <c r="AU218" s="16">
        <f t="shared" si="269"/>
        <v>0.99331305528417269</v>
      </c>
      <c r="AW218" s="14">
        <v>2040</v>
      </c>
      <c r="AX218" s="23">
        <f t="shared" si="316"/>
        <v>3.9375</v>
      </c>
      <c r="AY218" s="24">
        <f t="shared" si="304"/>
        <v>1.1795168453049905</v>
      </c>
      <c r="AZ218" s="34">
        <f t="shared" si="305"/>
        <v>2.0927757544722505</v>
      </c>
      <c r="BA218" s="25">
        <f t="shared" si="306"/>
        <v>1.0994626991880778</v>
      </c>
      <c r="BB218" s="26">
        <f t="shared" si="317"/>
        <v>3.7046391508137738E-2</v>
      </c>
      <c r="BC218" s="16">
        <f t="shared" si="291"/>
        <v>0.99331305528417269</v>
      </c>
      <c r="BD218">
        <v>1</v>
      </c>
      <c r="BF218" s="14">
        <v>2040</v>
      </c>
      <c r="BG218" s="23">
        <f t="shared" si="307"/>
        <v>5.9375</v>
      </c>
      <c r="BH218" s="24">
        <f t="shared" si="308"/>
        <v>0.99237710714452265</v>
      </c>
      <c r="BI218" s="34">
        <f t="shared" si="318"/>
        <v>1.9798139472558784</v>
      </c>
      <c r="BJ218" s="25">
        <f t="shared" si="309"/>
        <v>0.92567530347058224</v>
      </c>
      <c r="BK218" s="26">
        <f t="shared" si="319"/>
        <v>4.0460890323673157E-2</v>
      </c>
      <c r="BL218" s="16">
        <f t="shared" si="292"/>
        <v>1.0541386437852962</v>
      </c>
      <c r="BN218" s="14">
        <v>2040</v>
      </c>
      <c r="BO218" s="23">
        <f t="shared" si="310"/>
        <v>5.9375</v>
      </c>
      <c r="BP218" s="24">
        <f t="shared" si="311"/>
        <v>0.99237710714452265</v>
      </c>
      <c r="BQ218" s="34">
        <f t="shared" si="312"/>
        <v>1.9798139472558784</v>
      </c>
      <c r="BR218" s="25">
        <f t="shared" si="313"/>
        <v>0.92567530347058224</v>
      </c>
      <c r="BS218" s="26">
        <f t="shared" si="314"/>
        <v>4.0460890323673157E-2</v>
      </c>
      <c r="BT218" s="16">
        <f t="shared" si="293"/>
        <v>1.0541386437852962</v>
      </c>
      <c r="BU218">
        <v>1</v>
      </c>
    </row>
    <row r="219" spans="1:73" x14ac:dyDescent="0.35">
      <c r="A219" s="6">
        <v>2041</v>
      </c>
      <c r="B219" s="23">
        <f t="shared" si="270"/>
        <v>3.6132459999999997</v>
      </c>
      <c r="C219" s="24">
        <f t="shared" si="294"/>
        <v>1.0516233210931101</v>
      </c>
      <c r="D219" s="34">
        <f t="shared" si="295"/>
        <v>1.9022631472704734</v>
      </c>
      <c r="E219" s="25">
        <f t="shared" si="296"/>
        <v>0.98096468810842075</v>
      </c>
      <c r="F219" s="26">
        <f t="shared" si="297"/>
        <v>4.3238316613889299E-2</v>
      </c>
      <c r="G219" s="16">
        <f t="shared" si="298"/>
        <v>0.92129845916205266</v>
      </c>
      <c r="I219" s="6">
        <v>2041</v>
      </c>
      <c r="J219" s="23">
        <f t="shared" si="271"/>
        <v>3.6132459999999997</v>
      </c>
      <c r="K219" s="24">
        <f t="shared" si="299"/>
        <v>1.0552914699422811</v>
      </c>
      <c r="L219" s="34">
        <f t="shared" si="300"/>
        <v>1.9274837208372539</v>
      </c>
      <c r="M219" s="25">
        <f t="shared" si="301"/>
        <v>1.0197655705188526</v>
      </c>
      <c r="N219" s="26">
        <f t="shared" si="302"/>
        <v>4.1310651524845442E-2</v>
      </c>
      <c r="O219" s="16">
        <f t="shared" si="303"/>
        <v>0.90771815031840131</v>
      </c>
      <c r="Q219" s="6">
        <v>2041</v>
      </c>
      <c r="R219" s="23">
        <f t="shared" si="272"/>
        <v>3.6132459999999997</v>
      </c>
      <c r="S219" s="24">
        <f t="shared" si="273"/>
        <v>1.1101553715797408</v>
      </c>
      <c r="T219" s="34">
        <f t="shared" si="274"/>
        <v>1.8894277281747467</v>
      </c>
      <c r="U219" s="25">
        <f t="shared" si="275"/>
        <v>0.9612178894996104</v>
      </c>
      <c r="V219" s="26">
        <f t="shared" si="276"/>
        <v>4.7387706541363067E-2</v>
      </c>
      <c r="W219" s="16">
        <f t="shared" si="266"/>
        <v>0.92820983867513629</v>
      </c>
      <c r="Y219" s="6">
        <v>2041</v>
      </c>
      <c r="Z219" s="23">
        <f t="shared" si="277"/>
        <v>3.6132459999999997</v>
      </c>
      <c r="AA219" s="24">
        <f t="shared" si="278"/>
        <v>1.1131208444367311</v>
      </c>
      <c r="AB219" s="34">
        <f t="shared" si="279"/>
        <v>1.8950696353667449</v>
      </c>
      <c r="AC219" s="25">
        <f t="shared" si="280"/>
        <v>0.96989774671806894</v>
      </c>
      <c r="AD219" s="26">
        <f t="shared" si="281"/>
        <v>9.2174414943247004E-2</v>
      </c>
      <c r="AE219" s="16">
        <f t="shared" si="267"/>
        <v>0.92517188864867594</v>
      </c>
      <c r="AG219" s="6">
        <v>2041</v>
      </c>
      <c r="AH219" s="23">
        <f t="shared" si="282"/>
        <v>3.6132459999999997</v>
      </c>
      <c r="AI219" s="24">
        <f t="shared" si="283"/>
        <v>1.0526113502149901</v>
      </c>
      <c r="AJ219" s="34">
        <f t="shared" si="284"/>
        <v>1.9253444683029932</v>
      </c>
      <c r="AK219" s="25">
        <f t="shared" si="285"/>
        <v>1.0164744127738359</v>
      </c>
      <c r="AL219" s="26">
        <f t="shared" si="286"/>
        <v>2.0651147055900244E-2</v>
      </c>
      <c r="AM219" s="16">
        <f t="shared" si="268"/>
        <v>0.90887005552915734</v>
      </c>
      <c r="AO219" s="6">
        <v>2041</v>
      </c>
      <c r="AP219" s="23">
        <f t="shared" si="315"/>
        <v>3.9937499999999999</v>
      </c>
      <c r="AQ219" s="24">
        <f t="shared" si="287"/>
        <v>1.1991419538280403</v>
      </c>
      <c r="AR219" s="34">
        <f t="shared" si="288"/>
        <v>2.1243794219026704</v>
      </c>
      <c r="AS219" s="25">
        <f t="shared" si="289"/>
        <v>1.1177952644656473</v>
      </c>
      <c r="AT219" s="26">
        <f t="shared" si="290"/>
        <v>3.8225329035128944E-2</v>
      </c>
      <c r="AU219" s="16">
        <f t="shared" si="269"/>
        <v>1.0065841574370231</v>
      </c>
      <c r="AW219" s="6">
        <v>2041</v>
      </c>
      <c r="AX219" s="23">
        <f t="shared" si="316"/>
        <v>3.9937499999999999</v>
      </c>
      <c r="AY219" s="24">
        <f t="shared" si="304"/>
        <v>1.1991419538280403</v>
      </c>
      <c r="AZ219" s="34">
        <f t="shared" si="305"/>
        <v>2.1243794219026704</v>
      </c>
      <c r="BA219" s="25">
        <f t="shared" si="306"/>
        <v>1.1177952644656473</v>
      </c>
      <c r="BB219" s="26">
        <f t="shared" si="317"/>
        <v>3.8225329035128944E-2</v>
      </c>
      <c r="BC219" s="16">
        <f t="shared" si="291"/>
        <v>1.0065841574370231</v>
      </c>
      <c r="BD219">
        <v>1</v>
      </c>
      <c r="BF219" s="6">
        <v>2041</v>
      </c>
      <c r="BG219" s="23">
        <f t="shared" si="307"/>
        <v>5.9937500000000004</v>
      </c>
      <c r="BH219" s="24">
        <f t="shared" si="308"/>
        <v>1.0033435481948956</v>
      </c>
      <c r="BI219" s="34">
        <f t="shared" si="318"/>
        <v>2.0061746453935414</v>
      </c>
      <c r="BJ219" s="25">
        <f t="shared" si="309"/>
        <v>0.93594176214390989</v>
      </c>
      <c r="BK219" s="26">
        <f t="shared" si="319"/>
        <v>4.143772780267295E-2</v>
      </c>
      <c r="BL219" s="16">
        <f t="shared" si="292"/>
        <v>1.0702328832496315</v>
      </c>
      <c r="BN219" s="6">
        <v>2041</v>
      </c>
      <c r="BO219" s="23">
        <f t="shared" si="310"/>
        <v>5.9937500000000004</v>
      </c>
      <c r="BP219" s="24">
        <f t="shared" si="311"/>
        <v>1.0033435481948956</v>
      </c>
      <c r="BQ219" s="34">
        <f t="shared" si="312"/>
        <v>2.0061746453935414</v>
      </c>
      <c r="BR219" s="25">
        <f t="shared" si="313"/>
        <v>0.93594176214390989</v>
      </c>
      <c r="BS219" s="26">
        <f t="shared" si="314"/>
        <v>4.143772780267295E-2</v>
      </c>
      <c r="BT219" s="16">
        <f t="shared" si="293"/>
        <v>1.0702328832496315</v>
      </c>
      <c r="BU219">
        <v>1</v>
      </c>
    </row>
    <row r="220" spans="1:73" x14ac:dyDescent="0.35">
      <c r="A220" s="14">
        <v>2042</v>
      </c>
      <c r="B220" s="23">
        <f t="shared" si="270"/>
        <v>3.652952</v>
      </c>
      <c r="C220" s="24">
        <f t="shared" si="294"/>
        <v>1.0647982900190192</v>
      </c>
      <c r="D220" s="34">
        <f t="shared" si="295"/>
        <v>1.9241711097224288</v>
      </c>
      <c r="E220" s="25">
        <f t="shared" si="296"/>
        <v>0.99328909188065984</v>
      </c>
      <c r="F220" s="26">
        <f t="shared" si="297"/>
        <v>4.4274681804300303E-2</v>
      </c>
      <c r="G220" s="16">
        <f t="shared" si="298"/>
        <v>0.93088201784176894</v>
      </c>
      <c r="I220" s="14">
        <v>2042</v>
      </c>
      <c r="J220" s="23">
        <f t="shared" si="271"/>
        <v>3.652952</v>
      </c>
      <c r="K220" s="24">
        <f t="shared" si="299"/>
        <v>1.0698672087125904</v>
      </c>
      <c r="L220" s="34">
        <f t="shared" si="300"/>
        <v>1.9505472239871624</v>
      </c>
      <c r="M220" s="25">
        <f t="shared" si="301"/>
        <v>1.0338677292110194</v>
      </c>
      <c r="N220" s="26">
        <f t="shared" si="302"/>
        <v>4.2369459745479884E-2</v>
      </c>
      <c r="O220" s="16">
        <f t="shared" si="303"/>
        <v>0.91667949477614297</v>
      </c>
      <c r="Q220" s="14">
        <v>2042</v>
      </c>
      <c r="R220" s="23">
        <f t="shared" si="272"/>
        <v>3.652952</v>
      </c>
      <c r="S220" s="24">
        <f t="shared" si="273"/>
        <v>1.1233141176339438</v>
      </c>
      <c r="T220" s="34">
        <f t="shared" si="274"/>
        <v>1.9107780730526387</v>
      </c>
      <c r="U220" s="25">
        <f t="shared" si="275"/>
        <v>0.97268442008098266</v>
      </c>
      <c r="V220" s="26">
        <f t="shared" si="276"/>
        <v>4.8471373430233292E-2</v>
      </c>
      <c r="W220" s="16">
        <f t="shared" si="266"/>
        <v>0.93809365297165603</v>
      </c>
      <c r="Y220" s="14">
        <v>2042</v>
      </c>
      <c r="Z220" s="23">
        <f t="shared" si="277"/>
        <v>3.652952</v>
      </c>
      <c r="AA220" s="24">
        <f t="shared" si="278"/>
        <v>1.1266686067373322</v>
      </c>
      <c r="AB220" s="34">
        <f t="shared" si="279"/>
        <v>1.9167288229260038</v>
      </c>
      <c r="AC220" s="25">
        <f t="shared" si="280"/>
        <v>0.98183941988615975</v>
      </c>
      <c r="AD220" s="26">
        <f t="shared" si="281"/>
        <v>9.4273388665727764E-2</v>
      </c>
      <c r="AE220" s="16">
        <f t="shared" si="267"/>
        <v>0.93488940303984402</v>
      </c>
      <c r="AG220" s="14">
        <v>2042</v>
      </c>
      <c r="AH220" s="23">
        <f t="shared" si="282"/>
        <v>3.652952</v>
      </c>
      <c r="AI220" s="24">
        <f t="shared" si="283"/>
        <v>1.0669998692554381</v>
      </c>
      <c r="AJ220" s="34">
        <f t="shared" si="284"/>
        <v>1.9482786815859954</v>
      </c>
      <c r="AK220" s="25">
        <f t="shared" si="285"/>
        <v>1.0303776639784543</v>
      </c>
      <c r="AL220" s="26">
        <f t="shared" si="286"/>
        <v>2.1181903654117401E-2</v>
      </c>
      <c r="AM220" s="16">
        <f t="shared" si="268"/>
        <v>0.91790101760754106</v>
      </c>
      <c r="AO220" s="14">
        <v>2042</v>
      </c>
      <c r="AP220" s="23">
        <f t="shared" si="315"/>
        <v>4.05</v>
      </c>
      <c r="AQ220" s="24">
        <f t="shared" si="287"/>
        <v>1.2187803955574503</v>
      </c>
      <c r="AR220" s="34">
        <f t="shared" si="288"/>
        <v>2.1559920015855774</v>
      </c>
      <c r="AS220" s="25">
        <f t="shared" si="289"/>
        <v>1.1361415409008879</v>
      </c>
      <c r="AT220" s="26">
        <f t="shared" si="290"/>
        <v>3.942299359536898E-2</v>
      </c>
      <c r="AU220" s="16">
        <f t="shared" si="269"/>
        <v>1.0198504606846894</v>
      </c>
      <c r="AW220" s="14">
        <v>2042</v>
      </c>
      <c r="AX220" s="23">
        <f t="shared" si="316"/>
        <v>4.05</v>
      </c>
      <c r="AY220" s="24">
        <f t="shared" si="304"/>
        <v>1.2187803955574503</v>
      </c>
      <c r="AZ220" s="34">
        <f t="shared" si="305"/>
        <v>2.1559920015855774</v>
      </c>
      <c r="BA220" s="25">
        <f t="shared" si="306"/>
        <v>1.1361415409008879</v>
      </c>
      <c r="BB220" s="26">
        <f t="shared" si="317"/>
        <v>3.942299359536898E-2</v>
      </c>
      <c r="BC220" s="16">
        <f t="shared" si="291"/>
        <v>1.0198504606846894</v>
      </c>
      <c r="BD220">
        <v>1</v>
      </c>
      <c r="BF220" s="14">
        <v>2042</v>
      </c>
      <c r="BG220" s="23">
        <f t="shared" si="307"/>
        <v>6.05</v>
      </c>
      <c r="BH220" s="24">
        <f t="shared" si="308"/>
        <v>1.0143147046390544</v>
      </c>
      <c r="BI220" s="34">
        <f t="shared" si="318"/>
        <v>2.0325386555693297</v>
      </c>
      <c r="BJ220" s="25">
        <f t="shared" si="309"/>
        <v>0.94621331626050753</v>
      </c>
      <c r="BK220" s="26">
        <f t="shared" si="319"/>
        <v>4.2424704445840296E-2</v>
      </c>
      <c r="BL220" s="16">
        <f t="shared" si="292"/>
        <v>1.0863253393088221</v>
      </c>
      <c r="BN220" s="14">
        <v>2042</v>
      </c>
      <c r="BO220" s="23">
        <f t="shared" si="310"/>
        <v>6.05</v>
      </c>
      <c r="BP220" s="24">
        <f t="shared" si="311"/>
        <v>1.0143147046390544</v>
      </c>
      <c r="BQ220" s="34">
        <f t="shared" si="312"/>
        <v>2.0325386555693297</v>
      </c>
      <c r="BR220" s="25">
        <f t="shared" si="313"/>
        <v>0.94621331626050753</v>
      </c>
      <c r="BS220" s="26">
        <f t="shared" si="314"/>
        <v>4.2424704445840296E-2</v>
      </c>
      <c r="BT220" s="16">
        <f t="shared" si="293"/>
        <v>1.0863253393088221</v>
      </c>
      <c r="BU220">
        <v>1</v>
      </c>
    </row>
    <row r="221" spans="1:73" x14ac:dyDescent="0.35">
      <c r="A221" s="6">
        <v>2043</v>
      </c>
      <c r="B221" s="23">
        <f t="shared" si="270"/>
        <v>3.6926579999999998</v>
      </c>
      <c r="C221" s="24">
        <f t="shared" si="294"/>
        <v>1.0779817913729042</v>
      </c>
      <c r="D221" s="34">
        <f t="shared" si="295"/>
        <v>1.9460847909070162</v>
      </c>
      <c r="E221" s="25">
        <f t="shared" si="296"/>
        <v>1.0056222937031021</v>
      </c>
      <c r="F221" s="26">
        <f t="shared" si="297"/>
        <v>4.532337017632642E-2</v>
      </c>
      <c r="G221" s="16">
        <f t="shared" si="298"/>
        <v>0.94046249720391417</v>
      </c>
      <c r="I221" s="6">
        <v>2043</v>
      </c>
      <c r="J221" s="23">
        <f t="shared" si="271"/>
        <v>3.6926579999999998</v>
      </c>
      <c r="K221" s="24">
        <f t="shared" si="299"/>
        <v>1.0844565316933215</v>
      </c>
      <c r="L221" s="34">
        <f t="shared" si="300"/>
        <v>1.9736195647138453</v>
      </c>
      <c r="M221" s="25">
        <f t="shared" si="301"/>
        <v>1.047983484175147</v>
      </c>
      <c r="N221" s="26">
        <f t="shared" si="302"/>
        <v>4.3442196437190897E-2</v>
      </c>
      <c r="O221" s="16">
        <f t="shared" si="303"/>
        <v>0.92563608053869828</v>
      </c>
      <c r="Q221" s="6">
        <v>2043</v>
      </c>
      <c r="R221" s="23">
        <f t="shared" si="272"/>
        <v>3.6926579999999998</v>
      </c>
      <c r="S221" s="24">
        <f t="shared" si="273"/>
        <v>1.1364812290637059</v>
      </c>
      <c r="T221" s="34">
        <f t="shared" si="274"/>
        <v>1.9321342020287628</v>
      </c>
      <c r="U221" s="25">
        <f t="shared" si="275"/>
        <v>0.98415984927501998</v>
      </c>
      <c r="V221" s="26">
        <f t="shared" si="276"/>
        <v>4.9567210694900096E-2</v>
      </c>
      <c r="W221" s="16">
        <f t="shared" si="266"/>
        <v>0.94797435275374287</v>
      </c>
      <c r="Y221" s="6">
        <v>2043</v>
      </c>
      <c r="Z221" s="23">
        <f t="shared" si="277"/>
        <v>3.6926579999999998</v>
      </c>
      <c r="AA221" s="24">
        <f t="shared" si="278"/>
        <v>1.1402325495222114</v>
      </c>
      <c r="AB221" s="34">
        <f t="shared" si="279"/>
        <v>1.9383991735514976</v>
      </c>
      <c r="AC221" s="25">
        <f t="shared" si="280"/>
        <v>0.99379826700230423</v>
      </c>
      <c r="AD221" s="26">
        <f t="shared" si="281"/>
        <v>9.6395624644277145E-2</v>
      </c>
      <c r="AE221" s="16">
        <f t="shared" si="267"/>
        <v>0.94460090654919338</v>
      </c>
      <c r="AG221" s="6">
        <v>2043</v>
      </c>
      <c r="AH221" s="23">
        <f t="shared" si="282"/>
        <v>3.6926579999999998</v>
      </c>
      <c r="AI221" s="24">
        <f t="shared" si="283"/>
        <v>1.0813976043379712</v>
      </c>
      <c r="AJ221" s="34">
        <f t="shared" si="284"/>
        <v>1.9712188356291236</v>
      </c>
      <c r="AK221" s="25">
        <f t="shared" si="285"/>
        <v>1.0442900548140364</v>
      </c>
      <c r="AL221" s="26">
        <f t="shared" si="286"/>
        <v>2.171969422692805E-2</v>
      </c>
      <c r="AM221" s="16">
        <f t="shared" si="268"/>
        <v>0.92692878081508723</v>
      </c>
      <c r="AO221" s="6">
        <v>2043</v>
      </c>
      <c r="AP221" s="23">
        <f t="shared" si="315"/>
        <v>4.1062500000000002</v>
      </c>
      <c r="AQ221" s="24">
        <f t="shared" si="287"/>
        <v>1.2384320762322614</v>
      </c>
      <c r="AR221" s="34">
        <f t="shared" si="288"/>
        <v>2.1876134362909916</v>
      </c>
      <c r="AS221" s="25">
        <f t="shared" si="289"/>
        <v>1.154501440447679</v>
      </c>
      <c r="AT221" s="26">
        <f t="shared" si="290"/>
        <v>4.0639379621232492E-2</v>
      </c>
      <c r="AU221" s="16">
        <f t="shared" si="269"/>
        <v>1.0331119958433126</v>
      </c>
      <c r="AW221" s="6">
        <v>2043</v>
      </c>
      <c r="AX221" s="23">
        <f t="shared" si="316"/>
        <v>4.1062500000000002</v>
      </c>
      <c r="AY221" s="24">
        <f t="shared" si="304"/>
        <v>1.2384320762322614</v>
      </c>
      <c r="AZ221" s="34">
        <f t="shared" si="305"/>
        <v>2.1876134362909916</v>
      </c>
      <c r="BA221" s="25">
        <f t="shared" si="306"/>
        <v>1.154501440447679</v>
      </c>
      <c r="BB221" s="26">
        <f t="shared" si="317"/>
        <v>4.0639379621232492E-2</v>
      </c>
      <c r="BC221" s="16">
        <f t="shared" si="291"/>
        <v>1.0331119958433126</v>
      </c>
      <c r="BD221">
        <v>1</v>
      </c>
      <c r="BF221" s="6">
        <v>2043</v>
      </c>
      <c r="BG221" s="23">
        <f t="shared" si="307"/>
        <v>6.1062500000000002</v>
      </c>
      <c r="BH221" s="24">
        <f t="shared" si="308"/>
        <v>1.0252908784388153</v>
      </c>
      <c r="BI221" s="34">
        <f t="shared" si="318"/>
        <v>2.0589061600685494</v>
      </c>
      <c r="BJ221" s="25">
        <f t="shared" si="309"/>
        <v>0.95649024625930679</v>
      </c>
      <c r="BK221" s="26">
        <f t="shared" si="319"/>
        <v>4.3421815057137519E-2</v>
      </c>
      <c r="BL221" s="16">
        <f t="shared" si="292"/>
        <v>1.1024159138092426</v>
      </c>
      <c r="BN221" s="6">
        <v>2043</v>
      </c>
      <c r="BO221" s="23">
        <f t="shared" si="310"/>
        <v>6.1062500000000002</v>
      </c>
      <c r="BP221" s="24">
        <f t="shared" si="311"/>
        <v>1.0252908784388153</v>
      </c>
      <c r="BQ221" s="34">
        <f t="shared" si="312"/>
        <v>2.0589061600685494</v>
      </c>
      <c r="BR221" s="25">
        <f t="shared" si="313"/>
        <v>0.95649024625930679</v>
      </c>
      <c r="BS221" s="26">
        <f t="shared" si="314"/>
        <v>4.3421815057137519E-2</v>
      </c>
      <c r="BT221" s="16">
        <f t="shared" si="293"/>
        <v>1.1024159138092426</v>
      </c>
      <c r="BU221">
        <v>1</v>
      </c>
    </row>
    <row r="222" spans="1:73" x14ac:dyDescent="0.35">
      <c r="A222" s="14">
        <v>2044</v>
      </c>
      <c r="B222" s="23">
        <f t="shared" si="270"/>
        <v>3.732364</v>
      </c>
      <c r="C222" s="24">
        <f t="shared" si="294"/>
        <v>1.0911738147381673</v>
      </c>
      <c r="D222" s="34">
        <f t="shared" si="295"/>
        <v>1.9680041843522447</v>
      </c>
      <c r="E222" s="25">
        <f t="shared" si="296"/>
        <v>1.0179642836188383</v>
      </c>
      <c r="F222" s="26">
        <f t="shared" si="297"/>
        <v>4.6384377873707999E-2</v>
      </c>
      <c r="G222" s="16">
        <f t="shared" si="298"/>
        <v>0.95003990073340638</v>
      </c>
      <c r="I222" s="14">
        <v>2044</v>
      </c>
      <c r="J222" s="23">
        <f t="shared" si="271"/>
        <v>3.732364</v>
      </c>
      <c r="K222" s="24">
        <f t="shared" si="299"/>
        <v>1.0990591922497464</v>
      </c>
      <c r="L222" s="34">
        <f t="shared" si="300"/>
        <v>1.9967005883075997</v>
      </c>
      <c r="M222" s="25">
        <f t="shared" si="301"/>
        <v>1.062112597396307</v>
      </c>
      <c r="N222" s="26">
        <f t="shared" si="302"/>
        <v>4.452886099170382E-2</v>
      </c>
      <c r="O222" s="16">
        <f t="shared" si="303"/>
        <v>0.93458799091129263</v>
      </c>
      <c r="Q222" s="14">
        <v>2044</v>
      </c>
      <c r="R222" s="23">
        <f t="shared" si="272"/>
        <v>3.732364</v>
      </c>
      <c r="S222" s="24">
        <f t="shared" si="273"/>
        <v>1.1496567032316782</v>
      </c>
      <c r="T222" s="34">
        <f t="shared" si="274"/>
        <v>1.9534961132797442</v>
      </c>
      <c r="U222" s="25">
        <f t="shared" si="275"/>
        <v>0.99564417427652963</v>
      </c>
      <c r="V222" s="26">
        <f t="shared" si="276"/>
        <v>5.067521450033282E-2</v>
      </c>
      <c r="W222" s="16">
        <f t="shared" si="266"/>
        <v>0.95785193900321453</v>
      </c>
      <c r="Y222" s="14">
        <v>2044</v>
      </c>
      <c r="Z222" s="23">
        <f t="shared" si="277"/>
        <v>3.732364</v>
      </c>
      <c r="AA222" s="24">
        <f t="shared" si="278"/>
        <v>1.1538126627813596</v>
      </c>
      <c r="AB222" s="34">
        <f t="shared" si="279"/>
        <v>1.9600806803374096</v>
      </c>
      <c r="AC222" s="25">
        <f t="shared" si="280"/>
        <v>1.0057742774421685</v>
      </c>
      <c r="AD222" s="26">
        <f t="shared" si="281"/>
        <v>9.8541108489772669E-2</v>
      </c>
      <c r="AE222" s="16">
        <f t="shared" si="267"/>
        <v>0.95430640289524105</v>
      </c>
      <c r="AG222" s="14">
        <v>2044</v>
      </c>
      <c r="AH222" s="23">
        <f t="shared" si="282"/>
        <v>3.732364</v>
      </c>
      <c r="AI222" s="24">
        <f t="shared" si="283"/>
        <v>1.0958043038995802</v>
      </c>
      <c r="AJ222" s="34">
        <f t="shared" si="284"/>
        <v>1.9941647726646741</v>
      </c>
      <c r="AK222" s="25">
        <f t="shared" si="285"/>
        <v>1.0582113425610373</v>
      </c>
      <c r="AL222" s="26">
        <f t="shared" si="286"/>
        <v>2.2264519753573599E-2</v>
      </c>
      <c r="AM222" s="16">
        <f t="shared" si="268"/>
        <v>0.93595343010363674</v>
      </c>
      <c r="AO222" s="14">
        <v>2044</v>
      </c>
      <c r="AP222" s="23">
        <f t="shared" si="315"/>
        <v>4.1625000000000005</v>
      </c>
      <c r="AQ222" s="24">
        <f t="shared" si="287"/>
        <v>1.258096910838661</v>
      </c>
      <c r="AR222" s="34">
        <f t="shared" si="288"/>
        <v>2.219243674374737</v>
      </c>
      <c r="AS222" s="25">
        <f t="shared" si="289"/>
        <v>1.1728748836534411</v>
      </c>
      <c r="AT222" s="26">
        <f t="shared" si="290"/>
        <v>4.187448146449655E-2</v>
      </c>
      <c r="AU222" s="16">
        <f t="shared" si="269"/>
        <v>1.046368790721296</v>
      </c>
      <c r="AW222" s="14">
        <v>2044</v>
      </c>
      <c r="AX222" s="23">
        <f t="shared" si="316"/>
        <v>4.1625000000000005</v>
      </c>
      <c r="AY222" s="24">
        <f t="shared" si="304"/>
        <v>1.258096910838661</v>
      </c>
      <c r="AZ222" s="34">
        <f t="shared" si="305"/>
        <v>2.219243674374737</v>
      </c>
      <c r="BA222" s="25">
        <f t="shared" si="306"/>
        <v>1.1728748836534411</v>
      </c>
      <c r="BB222" s="26">
        <f t="shared" si="317"/>
        <v>4.187448146449655E-2</v>
      </c>
      <c r="BC222" s="16">
        <f t="shared" si="291"/>
        <v>1.046368790721296</v>
      </c>
      <c r="BD222">
        <v>1</v>
      </c>
      <c r="BF222" s="14">
        <v>2044</v>
      </c>
      <c r="BG222" s="23">
        <f t="shared" si="307"/>
        <v>6.1625000000000005</v>
      </c>
      <c r="BH222" s="24">
        <f t="shared" si="308"/>
        <v>1.0362723457353828</v>
      </c>
      <c r="BI222" s="34">
        <f t="shared" si="318"/>
        <v>2.0852773255821386</v>
      </c>
      <c r="BJ222" s="25">
        <f t="shared" si="309"/>
        <v>0.96677280858790549</v>
      </c>
      <c r="BK222" s="26">
        <f t="shared" si="319"/>
        <v>4.4429054725941539E-2</v>
      </c>
      <c r="BL222" s="16">
        <f t="shared" si="292"/>
        <v>1.1185045169942331</v>
      </c>
      <c r="BN222" s="14">
        <v>2044</v>
      </c>
      <c r="BO222" s="23">
        <f t="shared" si="310"/>
        <v>6.1625000000000005</v>
      </c>
      <c r="BP222" s="24">
        <f t="shared" si="311"/>
        <v>1.0362723457353828</v>
      </c>
      <c r="BQ222" s="34">
        <f t="shared" si="312"/>
        <v>2.0852773255821386</v>
      </c>
      <c r="BR222" s="25">
        <f t="shared" si="313"/>
        <v>0.96677280858790549</v>
      </c>
      <c r="BS222" s="26">
        <f t="shared" si="314"/>
        <v>4.4429054725941539E-2</v>
      </c>
      <c r="BT222" s="16">
        <f t="shared" si="293"/>
        <v>1.1185045169942331</v>
      </c>
      <c r="BU222">
        <v>1</v>
      </c>
    </row>
    <row r="223" spans="1:73" x14ac:dyDescent="0.35">
      <c r="A223" s="6">
        <v>2045</v>
      </c>
      <c r="B223" s="23">
        <f t="shared" si="270"/>
        <v>3.7720699999999998</v>
      </c>
      <c r="C223" s="24">
        <f t="shared" si="294"/>
        <v>1.1043743504702972</v>
      </c>
      <c r="D223" s="34">
        <f t="shared" si="295"/>
        <v>1.9899292840525482</v>
      </c>
      <c r="E223" s="25">
        <f t="shared" si="296"/>
        <v>1.0303150523885358</v>
      </c>
      <c r="F223" s="26">
        <f t="shared" si="297"/>
        <v>4.7457701034313238E-2</v>
      </c>
      <c r="G223" s="16">
        <f t="shared" si="298"/>
        <v>0.95961423166401238</v>
      </c>
      <c r="I223" s="6">
        <v>2045</v>
      </c>
      <c r="J223" s="23">
        <f t="shared" si="271"/>
        <v>3.7720699999999998</v>
      </c>
      <c r="K223" s="24">
        <f t="shared" si="299"/>
        <v>1.1136749568956474</v>
      </c>
      <c r="L223" s="34">
        <f t="shared" si="300"/>
        <v>2.019790148300356</v>
      </c>
      <c r="M223" s="25">
        <f t="shared" si="301"/>
        <v>1.0762548435390094</v>
      </c>
      <c r="N223" s="26">
        <f t="shared" si="302"/>
        <v>4.5629452561016706E-2</v>
      </c>
      <c r="O223" s="16">
        <f t="shared" si="303"/>
        <v>0.94353530476134662</v>
      </c>
      <c r="Q223" s="6">
        <v>2045</v>
      </c>
      <c r="R223" s="23">
        <f t="shared" si="272"/>
        <v>3.7720699999999998</v>
      </c>
      <c r="S223" s="24">
        <f t="shared" si="273"/>
        <v>1.1628405375015971</v>
      </c>
      <c r="T223" s="34">
        <f t="shared" si="274"/>
        <v>1.9748638049829228</v>
      </c>
      <c r="U223" s="25">
        <f t="shared" si="275"/>
        <v>1.0071373922814197</v>
      </c>
      <c r="V223" s="26">
        <f t="shared" si="276"/>
        <v>5.1795381012708197E-2</v>
      </c>
      <c r="W223" s="16">
        <f t="shared" si="266"/>
        <v>0.96772641270150306</v>
      </c>
      <c r="Y223" s="6">
        <v>2045</v>
      </c>
      <c r="Z223" s="23">
        <f t="shared" si="277"/>
        <v>3.7720699999999998</v>
      </c>
      <c r="AA223" s="24">
        <f t="shared" si="278"/>
        <v>1.1674089365112226</v>
      </c>
      <c r="AB223" s="34">
        <f t="shared" si="279"/>
        <v>1.9817733363823424</v>
      </c>
      <c r="AC223" s="25">
        <f t="shared" si="280"/>
        <v>1.0177674405882196</v>
      </c>
      <c r="AD223" s="26">
        <f t="shared" si="281"/>
        <v>0.1007098258219901</v>
      </c>
      <c r="AE223" s="16">
        <f t="shared" si="267"/>
        <v>0.96400589579412288</v>
      </c>
      <c r="AG223" s="6">
        <v>2045</v>
      </c>
      <c r="AH223" s="23">
        <f t="shared" si="282"/>
        <v>3.7720699999999998</v>
      </c>
      <c r="AI223" s="24">
        <f t="shared" si="283"/>
        <v>1.1102197298721976</v>
      </c>
      <c r="AJ223" s="34">
        <f t="shared" si="284"/>
        <v>2.0171163433867298</v>
      </c>
      <c r="AK223" s="25">
        <f t="shared" si="285"/>
        <v>1.0721412975180458</v>
      </c>
      <c r="AL223" s="26">
        <f t="shared" si="286"/>
        <v>2.2816381092039567E-2</v>
      </c>
      <c r="AM223" s="16">
        <f t="shared" si="268"/>
        <v>0.94497504586868408</v>
      </c>
      <c r="AO223" s="6">
        <v>2045</v>
      </c>
      <c r="AP223" s="23">
        <f t="shared" si="315"/>
        <v>4.21875</v>
      </c>
      <c r="AQ223" s="24">
        <f t="shared" si="287"/>
        <v>1.2777748226604166</v>
      </c>
      <c r="AR223" s="34">
        <f t="shared" si="288"/>
        <v>2.2508826692048567</v>
      </c>
      <c r="AS223" s="25">
        <f t="shared" si="289"/>
        <v>1.1912617987767025</v>
      </c>
      <c r="AT223" s="26">
        <f t="shared" si="290"/>
        <v>4.3128293404840236E-2</v>
      </c>
      <c r="AU223" s="16">
        <f t="shared" si="269"/>
        <v>1.0596208704281542</v>
      </c>
      <c r="AW223" s="6">
        <v>2045</v>
      </c>
      <c r="AX223" s="23">
        <f t="shared" si="316"/>
        <v>4.21875</v>
      </c>
      <c r="AY223" s="24">
        <f t="shared" si="304"/>
        <v>1.2777748226604166</v>
      </c>
      <c r="AZ223" s="34">
        <f t="shared" si="305"/>
        <v>2.2508826692048567</v>
      </c>
      <c r="BA223" s="25">
        <f t="shared" si="306"/>
        <v>1.1912617987767025</v>
      </c>
      <c r="BB223" s="26">
        <f t="shared" si="317"/>
        <v>4.3128293404840236E-2</v>
      </c>
      <c r="BC223" s="16">
        <f t="shared" si="291"/>
        <v>1.0596208704281542</v>
      </c>
      <c r="BD223">
        <v>1</v>
      </c>
      <c r="BF223" s="6">
        <v>2045</v>
      </c>
      <c r="BG223" s="23">
        <f t="shared" si="307"/>
        <v>6.21875</v>
      </c>
      <c r="BH223" s="24">
        <f t="shared" si="308"/>
        <v>1.0472593590462957</v>
      </c>
      <c r="BI223" s="34">
        <f t="shared" si="318"/>
        <v>2.111652304533516</v>
      </c>
      <c r="BJ223" s="25">
        <f t="shared" si="309"/>
        <v>0.97706123774387088</v>
      </c>
      <c r="BK223" s="26">
        <f t="shared" si="319"/>
        <v>4.5446418802788276E-2</v>
      </c>
      <c r="BL223" s="16">
        <f t="shared" si="292"/>
        <v>1.1345910667896453</v>
      </c>
      <c r="BN223" s="6">
        <v>2045</v>
      </c>
      <c r="BO223" s="23">
        <f t="shared" si="310"/>
        <v>6.21875</v>
      </c>
      <c r="BP223" s="24">
        <f t="shared" si="311"/>
        <v>1.0472593590462957</v>
      </c>
      <c r="BQ223" s="34">
        <f t="shared" si="312"/>
        <v>2.111652304533516</v>
      </c>
      <c r="BR223" s="25">
        <f t="shared" si="313"/>
        <v>0.97706123774387088</v>
      </c>
      <c r="BS223" s="26">
        <f t="shared" si="314"/>
        <v>4.5446418802788276E-2</v>
      </c>
      <c r="BT223" s="16">
        <f t="shared" si="293"/>
        <v>1.1345910667896453</v>
      </c>
      <c r="BU223">
        <v>1</v>
      </c>
    </row>
    <row r="224" spans="1:73" x14ac:dyDescent="0.35">
      <c r="A224" s="14">
        <v>2046</v>
      </c>
      <c r="B224" s="23">
        <f t="shared" si="270"/>
        <v>3.8117760000000001</v>
      </c>
      <c r="C224" s="24">
        <f t="shared" si="294"/>
        <v>1.1175833896198455</v>
      </c>
      <c r="D224" s="34">
        <f t="shared" si="295"/>
        <v>2.0118600844222581</v>
      </c>
      <c r="E224" s="25">
        <f t="shared" si="296"/>
        <v>1.0426745914188584</v>
      </c>
      <c r="F224" s="26">
        <f t="shared" si="297"/>
        <v>4.8543335790849282E-2</v>
      </c>
      <c r="G224" s="16">
        <f t="shared" si="298"/>
        <v>0.96918549300339962</v>
      </c>
      <c r="I224" s="14">
        <v>2046</v>
      </c>
      <c r="J224" s="23">
        <f t="shared" si="271"/>
        <v>3.8117760000000001</v>
      </c>
      <c r="K224" s="24">
        <f t="shared" si="299"/>
        <v>1.1283036045829926</v>
      </c>
      <c r="L224" s="34">
        <f t="shared" si="300"/>
        <v>2.0428881060204453</v>
      </c>
      <c r="M224" s="25">
        <f t="shared" si="301"/>
        <v>1.0904100092622235</v>
      </c>
      <c r="N224" s="26">
        <f t="shared" si="302"/>
        <v>4.6743970070451092E-2</v>
      </c>
      <c r="O224" s="16">
        <f t="shared" si="303"/>
        <v>0.95247809675822181</v>
      </c>
      <c r="Q224" s="14">
        <v>2046</v>
      </c>
      <c r="R224" s="23">
        <f t="shared" si="272"/>
        <v>3.8117760000000001</v>
      </c>
      <c r="S224" s="24">
        <f t="shared" si="273"/>
        <v>1.1760327292382327</v>
      </c>
      <c r="T224" s="34">
        <f t="shared" si="274"/>
        <v>1.9962372753163287</v>
      </c>
      <c r="U224" s="25">
        <f t="shared" si="275"/>
        <v>1.0186395004866595</v>
      </c>
      <c r="V224" s="26">
        <f t="shared" si="276"/>
        <v>5.2927706399410163E-2</v>
      </c>
      <c r="W224" s="16">
        <f t="shared" si="266"/>
        <v>0.97759777482966914</v>
      </c>
      <c r="Y224" s="14">
        <v>2046</v>
      </c>
      <c r="Z224" s="23">
        <f t="shared" si="277"/>
        <v>3.8117760000000001</v>
      </c>
      <c r="AA224" s="24">
        <f t="shared" si="278"/>
        <v>1.18102136071465</v>
      </c>
      <c r="AB224" s="34">
        <f t="shared" si="279"/>
        <v>2.003477134789291</v>
      </c>
      <c r="AC224" s="25">
        <f t="shared" si="280"/>
        <v>1.0297777458296782</v>
      </c>
      <c r="AD224" s="26">
        <f t="shared" si="281"/>
        <v>0.10290176226959839</v>
      </c>
      <c r="AE224" s="16">
        <f t="shared" si="267"/>
        <v>0.97369938895961283</v>
      </c>
      <c r="AG224" s="14">
        <v>2046</v>
      </c>
      <c r="AH224" s="23">
        <f t="shared" si="282"/>
        <v>3.8117760000000001</v>
      </c>
      <c r="AI224" s="24">
        <f t="shared" si="283"/>
        <v>1.12464365695641</v>
      </c>
      <c r="AJ224" s="34">
        <f t="shared" si="284"/>
        <v>2.0400734064957522</v>
      </c>
      <c r="AK224" s="25">
        <f t="shared" si="285"/>
        <v>1.086079702301157</v>
      </c>
      <c r="AL224" s="26">
        <f t="shared" si="286"/>
        <v>2.3375278985593956E-2</v>
      </c>
      <c r="AM224" s="16">
        <f t="shared" si="268"/>
        <v>0.95399370419459517</v>
      </c>
      <c r="AO224" s="14">
        <v>2046</v>
      </c>
      <c r="AP224" s="23">
        <f t="shared" si="315"/>
        <v>4.2750000000000004</v>
      </c>
      <c r="AQ224" s="24">
        <f t="shared" si="287"/>
        <v>1.2974657424268328</v>
      </c>
      <c r="AR224" s="34">
        <f t="shared" si="288"/>
        <v>2.2825303786469409</v>
      </c>
      <c r="AS224" s="25">
        <f t="shared" si="289"/>
        <v>1.2096621209952931</v>
      </c>
      <c r="AT224" s="26">
        <f t="shared" si="290"/>
        <v>4.4400809657471244E-2</v>
      </c>
      <c r="AU224" s="16">
        <f t="shared" si="269"/>
        <v>1.0728682576516477</v>
      </c>
      <c r="AW224" s="14">
        <v>2046</v>
      </c>
      <c r="AX224" s="23">
        <f t="shared" si="316"/>
        <v>4.2750000000000004</v>
      </c>
      <c r="AY224" s="24">
        <f t="shared" si="304"/>
        <v>1.2974657424268328</v>
      </c>
      <c r="AZ224" s="34">
        <f t="shared" si="305"/>
        <v>2.2825303786469409</v>
      </c>
      <c r="BA224" s="25">
        <f t="shared" si="306"/>
        <v>1.2096621209952931</v>
      </c>
      <c r="BB224" s="26">
        <f t="shared" si="317"/>
        <v>4.4400809657471244E-2</v>
      </c>
      <c r="BC224" s="16">
        <f t="shared" si="291"/>
        <v>1.0728682576516477</v>
      </c>
      <c r="BD224">
        <v>1</v>
      </c>
      <c r="BF224" s="14">
        <v>2046</v>
      </c>
      <c r="BG224" s="23">
        <f t="shared" si="307"/>
        <v>6.2750000000000004</v>
      </c>
      <c r="BH224" s="24">
        <f t="shared" si="308"/>
        <v>1.058252149275446</v>
      </c>
      <c r="BI224" s="34">
        <f t="shared" si="318"/>
        <v>2.1380312362925338</v>
      </c>
      <c r="BJ224" s="25">
        <f t="shared" si="309"/>
        <v>0.98735574814236005</v>
      </c>
      <c r="BK224" s="26">
        <f t="shared" si="319"/>
        <v>4.6473902877180825E-2</v>
      </c>
      <c r="BL224" s="16">
        <f t="shared" si="292"/>
        <v>1.1506754881501737</v>
      </c>
      <c r="BN224" s="14">
        <v>2046</v>
      </c>
      <c r="BO224" s="23">
        <f t="shared" si="310"/>
        <v>6.2750000000000004</v>
      </c>
      <c r="BP224" s="24">
        <f t="shared" si="311"/>
        <v>1.058252149275446</v>
      </c>
      <c r="BQ224" s="34">
        <f t="shared" si="312"/>
        <v>2.1380312362925338</v>
      </c>
      <c r="BR224" s="25">
        <f t="shared" si="313"/>
        <v>0.98735574814236005</v>
      </c>
      <c r="BS224" s="26">
        <f t="shared" si="314"/>
        <v>4.6473902877180825E-2</v>
      </c>
      <c r="BT224" s="16">
        <f t="shared" si="293"/>
        <v>1.1506754881501737</v>
      </c>
      <c r="BU224">
        <v>1</v>
      </c>
    </row>
    <row r="225" spans="1:73" x14ac:dyDescent="0.35">
      <c r="A225" s="6">
        <v>2047</v>
      </c>
      <c r="B225" s="23">
        <f t="shared" si="270"/>
        <v>3.8514819999999999</v>
      </c>
      <c r="C225" s="24">
        <f t="shared" si="294"/>
        <v>1.1308009238630918</v>
      </c>
      <c r="D225" s="34">
        <f t="shared" si="295"/>
        <v>2.0337965802537226</v>
      </c>
      <c r="E225" s="25">
        <f t="shared" si="296"/>
        <v>1.0550428926980349</v>
      </c>
      <c r="F225" s="26">
        <f t="shared" si="297"/>
        <v>4.9641278271502283E-2</v>
      </c>
      <c r="G225" s="16">
        <f t="shared" si="298"/>
        <v>0.9787536875556877</v>
      </c>
      <c r="I225" s="6">
        <v>2047</v>
      </c>
      <c r="J225" s="23">
        <f t="shared" si="271"/>
        <v>3.8514819999999999</v>
      </c>
      <c r="K225" s="24">
        <f t="shared" si="299"/>
        <v>1.1429449260299913</v>
      </c>
      <c r="L225" s="34">
        <f t="shared" si="300"/>
        <v>2.0659943301714145</v>
      </c>
      <c r="M225" s="25">
        <f t="shared" si="301"/>
        <v>1.1045778925714074</v>
      </c>
      <c r="N225" s="26">
        <f t="shared" si="302"/>
        <v>4.7872412230997675E-2</v>
      </c>
      <c r="O225" s="16">
        <f t="shared" si="303"/>
        <v>0.96141643760000717</v>
      </c>
      <c r="Q225" s="6">
        <v>2047</v>
      </c>
      <c r="R225" s="23">
        <f t="shared" si="272"/>
        <v>3.8514819999999999</v>
      </c>
      <c r="S225" s="24">
        <f t="shared" si="273"/>
        <v>1.1892332758073529</v>
      </c>
      <c r="T225" s="34">
        <f t="shared" si="274"/>
        <v>2.0176165224586566</v>
      </c>
      <c r="U225" s="25">
        <f t="shared" si="275"/>
        <v>1.030150496090241</v>
      </c>
      <c r="V225" s="26">
        <f t="shared" si="276"/>
        <v>5.4072186829029673E-2</v>
      </c>
      <c r="W225" s="16">
        <f t="shared" si="266"/>
        <v>0.98746602636841563</v>
      </c>
      <c r="Y225" s="6">
        <v>2047</v>
      </c>
      <c r="Z225" s="23">
        <f t="shared" si="277"/>
        <v>3.8514819999999999</v>
      </c>
      <c r="AA225" s="24">
        <f t="shared" si="278"/>
        <v>1.19464992540085</v>
      </c>
      <c r="AB225" s="34">
        <f t="shared" si="279"/>
        <v>2.0251920686656089</v>
      </c>
      <c r="AC225" s="25">
        <f t="shared" si="280"/>
        <v>1.041805182562475</v>
      </c>
      <c r="AD225" s="26">
        <f t="shared" si="281"/>
        <v>0.10511690347015455</v>
      </c>
      <c r="AE225" s="16">
        <f t="shared" si="267"/>
        <v>0.98338688610313385</v>
      </c>
      <c r="AG225" s="6">
        <v>2047</v>
      </c>
      <c r="AH225" s="23">
        <f t="shared" si="282"/>
        <v>3.8514819999999999</v>
      </c>
      <c r="AI225" s="24">
        <f t="shared" si="283"/>
        <v>1.1390758719342577</v>
      </c>
      <c r="AJ225" s="34">
        <f t="shared" si="284"/>
        <v>2.0630358282676853</v>
      </c>
      <c r="AK225" s="25">
        <f t="shared" si="285"/>
        <v>1.1000263511810544</v>
      </c>
      <c r="AL225" s="26">
        <f t="shared" si="286"/>
        <v>2.3941214068973714E-2</v>
      </c>
      <c r="AM225" s="16">
        <f t="shared" si="268"/>
        <v>0.96300947708663087</v>
      </c>
      <c r="AO225" s="6">
        <v>2047</v>
      </c>
      <c r="AP225" s="23">
        <f t="shared" si="315"/>
        <v>4.3312499999999998</v>
      </c>
      <c r="AQ225" s="24">
        <f t="shared" si="287"/>
        <v>1.3171696075482153</v>
      </c>
      <c r="AR225" s="34">
        <f t="shared" si="288"/>
        <v>2.3141867646023107</v>
      </c>
      <c r="AS225" s="25">
        <f t="shared" si="289"/>
        <v>1.2280757916958631</v>
      </c>
      <c r="AT225" s="26">
        <f t="shared" si="290"/>
        <v>4.5692024379969103E-2</v>
      </c>
      <c r="AU225" s="16">
        <f t="shared" si="269"/>
        <v>1.0861109729064475</v>
      </c>
      <c r="AW225" s="6">
        <v>2047</v>
      </c>
      <c r="AX225" s="23">
        <f t="shared" si="316"/>
        <v>4.3312499999999998</v>
      </c>
      <c r="AY225" s="24">
        <f t="shared" si="304"/>
        <v>1.3171696075482153</v>
      </c>
      <c r="AZ225" s="34">
        <f t="shared" si="305"/>
        <v>2.3141867646023107</v>
      </c>
      <c r="BA225" s="25">
        <f t="shared" si="306"/>
        <v>1.2280757916958631</v>
      </c>
      <c r="BB225" s="26">
        <f t="shared" si="317"/>
        <v>4.5692024379969103E-2</v>
      </c>
      <c r="BC225" s="16">
        <f t="shared" si="291"/>
        <v>1.0861109729064475</v>
      </c>
      <c r="BD225">
        <v>1</v>
      </c>
      <c r="BF225" s="6">
        <v>2047</v>
      </c>
      <c r="BG225" s="23">
        <f t="shared" si="307"/>
        <v>6.3312499999999998</v>
      </c>
      <c r="BH225" s="24">
        <f t="shared" si="308"/>
        <v>1.0692509275520783</v>
      </c>
      <c r="BI225" s="34">
        <f t="shared" si="318"/>
        <v>2.164414248286143</v>
      </c>
      <c r="BJ225" s="25">
        <f t="shared" si="309"/>
        <v>0.99765653582483549</v>
      </c>
      <c r="BK225" s="26">
        <f t="shared" si="319"/>
        <v>4.7511502757285794E-2</v>
      </c>
      <c r="BL225" s="16">
        <f t="shared" si="292"/>
        <v>1.1667577124613076</v>
      </c>
      <c r="BN225" s="6">
        <v>2047</v>
      </c>
      <c r="BO225" s="23">
        <f t="shared" si="310"/>
        <v>6.3312499999999998</v>
      </c>
      <c r="BP225" s="24">
        <f t="shared" si="311"/>
        <v>1.0692509275520783</v>
      </c>
      <c r="BQ225" s="34">
        <f t="shared" si="312"/>
        <v>2.164414248286143</v>
      </c>
      <c r="BR225" s="25">
        <f t="shared" si="313"/>
        <v>0.99765653582483549</v>
      </c>
      <c r="BS225" s="26">
        <f t="shared" si="314"/>
        <v>4.7511502757285794E-2</v>
      </c>
      <c r="BT225" s="16">
        <f t="shared" si="293"/>
        <v>1.1667577124613076</v>
      </c>
      <c r="BU225">
        <v>1</v>
      </c>
    </row>
    <row r="226" spans="1:73" x14ac:dyDescent="0.35">
      <c r="A226" s="14">
        <v>2048</v>
      </c>
      <c r="B226" s="23">
        <f t="shared" si="270"/>
        <v>3.8911879999999996</v>
      </c>
      <c r="C226" s="24">
        <f t="shared" si="294"/>
        <v>1.1440269454396339</v>
      </c>
      <c r="D226" s="34">
        <f t="shared" si="295"/>
        <v>2.0557387666796121</v>
      </c>
      <c r="E226" s="25">
        <f t="shared" si="296"/>
        <v>1.0674199487378648</v>
      </c>
      <c r="F226" s="26">
        <f t="shared" si="297"/>
        <v>5.075152460051343E-2</v>
      </c>
      <c r="G226" s="16">
        <f t="shared" si="298"/>
        <v>0.98831881794174725</v>
      </c>
      <c r="I226" s="14">
        <v>2048</v>
      </c>
      <c r="J226" s="23">
        <f t="shared" si="271"/>
        <v>3.8911879999999996</v>
      </c>
      <c r="K226" s="24">
        <f t="shared" si="299"/>
        <v>1.1575987230854512</v>
      </c>
      <c r="L226" s="34">
        <f t="shared" si="300"/>
        <v>2.0891086964336041</v>
      </c>
      <c r="M226" s="25">
        <f t="shared" si="301"/>
        <v>1.1187583022055454</v>
      </c>
      <c r="N226" s="26">
        <f t="shared" si="302"/>
        <v>4.9014777550994905E-2</v>
      </c>
      <c r="O226" s="16">
        <f t="shared" si="303"/>
        <v>0.97035039422805869</v>
      </c>
      <c r="Q226" s="14">
        <v>2048</v>
      </c>
      <c r="R226" s="23">
        <f t="shared" si="272"/>
        <v>3.8911879999999996</v>
      </c>
      <c r="S226" s="24">
        <f t="shared" si="273"/>
        <v>1.2024421745756868</v>
      </c>
      <c r="T226" s="34">
        <f t="shared" si="274"/>
        <v>2.0390015445892509</v>
      </c>
      <c r="U226" s="25">
        <f t="shared" si="275"/>
        <v>1.0416703762911552</v>
      </c>
      <c r="V226" s="26">
        <f t="shared" si="276"/>
        <v>5.5228818471364433E-2</v>
      </c>
      <c r="W226" s="16">
        <f t="shared" si="266"/>
        <v>0.99733116829809565</v>
      </c>
      <c r="Y226" s="14">
        <v>2048</v>
      </c>
      <c r="Z226" s="23">
        <f t="shared" si="277"/>
        <v>3.8911879999999996</v>
      </c>
      <c r="AA226" s="24">
        <f t="shared" si="278"/>
        <v>1.2082946205853495</v>
      </c>
      <c r="AB226" s="34">
        <f t="shared" si="279"/>
        <v>2.0469181311229945</v>
      </c>
      <c r="AC226" s="25">
        <f t="shared" si="280"/>
        <v>1.0538497401892226</v>
      </c>
      <c r="AD226" s="26">
        <f t="shared" si="281"/>
        <v>0.10735523507009842</v>
      </c>
      <c r="AE226" s="16">
        <f t="shared" si="267"/>
        <v>0.99306839093377186</v>
      </c>
      <c r="AG226" s="14">
        <v>2048</v>
      </c>
      <c r="AH226" s="23">
        <f t="shared" si="282"/>
        <v>3.8911879999999996</v>
      </c>
      <c r="AI226" s="24">
        <f t="shared" si="283"/>
        <v>1.1535161730190207</v>
      </c>
      <c r="AJ226" s="34">
        <f t="shared" si="284"/>
        <v>2.0860034821462494</v>
      </c>
      <c r="AK226" s="25">
        <f t="shared" si="285"/>
        <v>1.1139810494557689</v>
      </c>
      <c r="AL226" s="26">
        <f t="shared" si="286"/>
        <v>2.4514186874238231E-2</v>
      </c>
      <c r="AM226" s="16">
        <f t="shared" si="268"/>
        <v>0.9720224326904805</v>
      </c>
      <c r="AO226" s="14">
        <v>2048</v>
      </c>
      <c r="AP226" s="23">
        <f t="shared" si="315"/>
        <v>4.3875000000000002</v>
      </c>
      <c r="AQ226" s="24">
        <f t="shared" si="287"/>
        <v>1.3368863614298576</v>
      </c>
      <c r="AR226" s="34">
        <f t="shared" si="288"/>
        <v>2.3458517925936375</v>
      </c>
      <c r="AS226" s="25">
        <f t="shared" si="289"/>
        <v>1.2465027578363652</v>
      </c>
      <c r="AT226" s="26">
        <f t="shared" si="290"/>
        <v>4.7001931678425514E-2</v>
      </c>
      <c r="AU226" s="16">
        <f t="shared" si="269"/>
        <v>1.0993490347572723</v>
      </c>
      <c r="AW226" s="14">
        <v>2048</v>
      </c>
      <c r="AX226" s="23">
        <f t="shared" si="316"/>
        <v>4.3875000000000002</v>
      </c>
      <c r="AY226" s="24">
        <f t="shared" si="304"/>
        <v>1.3368863614298576</v>
      </c>
      <c r="AZ226" s="34">
        <f t="shared" si="305"/>
        <v>2.3458517925936375</v>
      </c>
      <c r="BA226" s="25">
        <f t="shared" si="306"/>
        <v>1.2465027578363652</v>
      </c>
      <c r="BB226" s="26">
        <f t="shared" si="317"/>
        <v>4.7001931678425514E-2</v>
      </c>
      <c r="BC226" s="16">
        <f t="shared" si="291"/>
        <v>1.0993490347572723</v>
      </c>
      <c r="BD226">
        <v>1</v>
      </c>
      <c r="BF226" s="14">
        <v>2048</v>
      </c>
      <c r="BG226" s="23">
        <f t="shared" si="307"/>
        <v>6.3875000000000002</v>
      </c>
      <c r="BH226" s="24">
        <f t="shared" si="308"/>
        <v>1.0802558869133199</v>
      </c>
      <c r="BI226" s="34">
        <f t="shared" si="318"/>
        <v>2.1908014570145582</v>
      </c>
      <c r="BJ226" s="25">
        <f t="shared" si="309"/>
        <v>1.0079637800223973</v>
      </c>
      <c r="BK226" s="26">
        <f t="shared" si="319"/>
        <v>4.8559214451357136E-2</v>
      </c>
      <c r="BL226" s="16">
        <f t="shared" si="292"/>
        <v>1.1828376769921609</v>
      </c>
      <c r="BN226" s="14">
        <v>2048</v>
      </c>
      <c r="BO226" s="23">
        <f t="shared" si="310"/>
        <v>6.3875000000000002</v>
      </c>
      <c r="BP226" s="24">
        <f t="shared" si="311"/>
        <v>1.0802558869133199</v>
      </c>
      <c r="BQ226" s="34">
        <f t="shared" si="312"/>
        <v>2.1908014570145582</v>
      </c>
      <c r="BR226" s="25">
        <f t="shared" si="313"/>
        <v>1.0079637800223973</v>
      </c>
      <c r="BS226" s="26">
        <f t="shared" si="314"/>
        <v>4.8559214451357136E-2</v>
      </c>
      <c r="BT226" s="16">
        <f t="shared" si="293"/>
        <v>1.1828376769921609</v>
      </c>
      <c r="BU226">
        <v>1</v>
      </c>
    </row>
    <row r="227" spans="1:73" x14ac:dyDescent="0.35">
      <c r="A227" s="6">
        <v>2049</v>
      </c>
      <c r="B227" s="23">
        <f t="shared" si="270"/>
        <v>3.9308939999999999</v>
      </c>
      <c r="C227" s="24">
        <f t="shared" si="294"/>
        <v>1.1572614470962144</v>
      </c>
      <c r="D227" s="34">
        <f t="shared" si="295"/>
        <v>2.0776866391389852</v>
      </c>
      <c r="E227" s="25">
        <f t="shared" si="296"/>
        <v>1.0798057525215154</v>
      </c>
      <c r="F227" s="26">
        <f t="shared" si="297"/>
        <v>5.1874070898697472E-2</v>
      </c>
      <c r="G227" s="16">
        <f t="shared" si="298"/>
        <v>0.99788088661746976</v>
      </c>
      <c r="I227" s="6">
        <v>2049</v>
      </c>
      <c r="J227" s="23">
        <f t="shared" si="271"/>
        <v>3.9308939999999999</v>
      </c>
      <c r="K227" s="24">
        <f t="shared" si="299"/>
        <v>1.1722648081274805</v>
      </c>
      <c r="L227" s="34">
        <f t="shared" si="300"/>
        <v>2.1122310870872472</v>
      </c>
      <c r="M227" s="25">
        <f t="shared" si="301"/>
        <v>1.1329510570573036</v>
      </c>
      <c r="N227" s="26">
        <f t="shared" si="302"/>
        <v>5.017106434717658E-2</v>
      </c>
      <c r="O227" s="16">
        <f t="shared" si="303"/>
        <v>0.97928003002994357</v>
      </c>
      <c r="Q227" s="6">
        <v>2049</v>
      </c>
      <c r="R227" s="23">
        <f t="shared" si="272"/>
        <v>3.9308939999999999</v>
      </c>
      <c r="S227" s="24">
        <f t="shared" si="273"/>
        <v>1.2156594229109019</v>
      </c>
      <c r="T227" s="34">
        <f t="shared" si="274"/>
        <v>2.0603923398880886</v>
      </c>
      <c r="U227" s="25">
        <f t="shared" si="275"/>
        <v>1.0531991382893668</v>
      </c>
      <c r="V227" s="26">
        <f t="shared" si="276"/>
        <v>5.6397597497418642E-2</v>
      </c>
      <c r="W227" s="16">
        <f t="shared" si="266"/>
        <v>1.0071932015987217</v>
      </c>
      <c r="Y227" s="6">
        <v>2049</v>
      </c>
      <c r="Z227" s="23">
        <f t="shared" si="277"/>
        <v>3.9308939999999999</v>
      </c>
      <c r="AA227" s="24">
        <f t="shared" si="278"/>
        <v>1.2219554362899663</v>
      </c>
      <c r="AB227" s="34">
        <f t="shared" si="279"/>
        <v>2.0686553152774696</v>
      </c>
      <c r="AC227" s="25">
        <f t="shared" si="280"/>
        <v>1.0659114081191845</v>
      </c>
      <c r="AD227" s="26">
        <f t="shared" si="281"/>
        <v>0.10961674272474743</v>
      </c>
      <c r="AE227" s="16">
        <f t="shared" si="267"/>
        <v>1.0027439071582851</v>
      </c>
      <c r="AG227" s="6">
        <v>2049</v>
      </c>
      <c r="AH227" s="23">
        <f t="shared" si="282"/>
        <v>3.9308939999999999</v>
      </c>
      <c r="AI227" s="24">
        <f t="shared" si="283"/>
        <v>1.1679643692399986</v>
      </c>
      <c r="AJ227" s="34">
        <f t="shared" si="284"/>
        <v>2.1089762483571781</v>
      </c>
      <c r="AK227" s="25">
        <f t="shared" si="285"/>
        <v>1.1279436128571969</v>
      </c>
      <c r="AL227" s="26">
        <f t="shared" si="286"/>
        <v>2.509419783630782E-2</v>
      </c>
      <c r="AM227" s="16">
        <f t="shared" si="268"/>
        <v>0.98103263549998121</v>
      </c>
      <c r="AO227" s="6">
        <v>2049</v>
      </c>
      <c r="AP227" s="23">
        <f t="shared" si="315"/>
        <v>4.4437500000000005</v>
      </c>
      <c r="AQ227" s="24">
        <f t="shared" si="287"/>
        <v>1.3566159528564807</v>
      </c>
      <c r="AR227" s="34">
        <f t="shared" si="288"/>
        <v>2.3775254313931109</v>
      </c>
      <c r="AS227" s="25">
        <f t="shared" si="289"/>
        <v>1.2649429713740168</v>
      </c>
      <c r="AT227" s="26">
        <f t="shared" si="290"/>
        <v>4.8330525612953978E-2</v>
      </c>
      <c r="AU227" s="16">
        <f t="shared" si="269"/>
        <v>1.1125824600190941</v>
      </c>
      <c r="AW227" s="6">
        <v>2049</v>
      </c>
      <c r="AX227" s="23">
        <f t="shared" si="316"/>
        <v>4.4437500000000005</v>
      </c>
      <c r="AY227" s="24">
        <f t="shared" si="304"/>
        <v>1.3566159528564807</v>
      </c>
      <c r="AZ227" s="34">
        <f t="shared" si="305"/>
        <v>2.3775254313931109</v>
      </c>
      <c r="BA227" s="25">
        <f t="shared" si="306"/>
        <v>1.2649429713740168</v>
      </c>
      <c r="BB227" s="26">
        <f t="shared" si="317"/>
        <v>4.8330525612953978E-2</v>
      </c>
      <c r="BC227" s="16">
        <f t="shared" si="291"/>
        <v>1.1125824600190941</v>
      </c>
      <c r="BD227">
        <v>1</v>
      </c>
      <c r="BF227" s="6">
        <v>2049</v>
      </c>
      <c r="BG227" s="23">
        <f t="shared" si="307"/>
        <v>6.4437500000000005</v>
      </c>
      <c r="BH227" s="24">
        <f t="shared" si="308"/>
        <v>1.091267203843554</v>
      </c>
      <c r="BI227" s="34">
        <f t="shared" si="318"/>
        <v>2.2171929689809655</v>
      </c>
      <c r="BJ227" s="25">
        <f t="shared" si="309"/>
        <v>1.0182776445861004</v>
      </c>
      <c r="BK227" s="26">
        <f t="shared" si="319"/>
        <v>4.9617034150740522E-2</v>
      </c>
      <c r="BL227" s="16">
        <f t="shared" si="292"/>
        <v>1.1989153243948651</v>
      </c>
      <c r="BN227" s="6">
        <v>2049</v>
      </c>
      <c r="BO227" s="23">
        <f t="shared" si="310"/>
        <v>6.4437500000000005</v>
      </c>
      <c r="BP227" s="24">
        <f t="shared" si="311"/>
        <v>1.091267203843554</v>
      </c>
      <c r="BQ227" s="34">
        <f t="shared" si="312"/>
        <v>2.2171929689809655</v>
      </c>
      <c r="BR227" s="25">
        <f t="shared" si="313"/>
        <v>1.0182776445861004</v>
      </c>
      <c r="BS227" s="26">
        <f t="shared" si="314"/>
        <v>4.9617034150740522E-2</v>
      </c>
      <c r="BT227" s="16">
        <f t="shared" si="293"/>
        <v>1.1989153243948651</v>
      </c>
      <c r="BU227">
        <v>1</v>
      </c>
    </row>
    <row r="228" spans="1:73" x14ac:dyDescent="0.35">
      <c r="A228" s="14">
        <v>2050</v>
      </c>
      <c r="B228" s="23">
        <f t="shared" si="270"/>
        <v>3.9705999999999997</v>
      </c>
      <c r="C228" s="24">
        <f t="shared" si="294"/>
        <v>1.1705044220361529</v>
      </c>
      <c r="D228" s="34">
        <f t="shared" si="295"/>
        <v>2.0996401933467452</v>
      </c>
      <c r="E228" s="25">
        <f t="shared" si="296"/>
        <v>1.0922002974565312</v>
      </c>
      <c r="F228" s="26">
        <f t="shared" si="297"/>
        <v>5.300891328390938E-2</v>
      </c>
      <c r="G228" s="16">
        <f t="shared" si="298"/>
        <v>1.007439895890214</v>
      </c>
      <c r="I228" s="14">
        <v>2050</v>
      </c>
      <c r="J228" s="23">
        <f t="shared" si="271"/>
        <v>3.9705999999999997</v>
      </c>
      <c r="K228" s="24">
        <f t="shared" si="299"/>
        <v>1.1869430034946742</v>
      </c>
      <c r="L228" s="34">
        <f t="shared" si="300"/>
        <v>2.1353613906559321</v>
      </c>
      <c r="M228" s="25">
        <f t="shared" si="301"/>
        <v>1.1471559856245117</v>
      </c>
      <c r="N228" s="26">
        <f t="shared" si="302"/>
        <v>5.1341270755122535E-2</v>
      </c>
      <c r="O228" s="16">
        <f t="shared" si="303"/>
        <v>0.9882054050314204</v>
      </c>
      <c r="Q228" s="14">
        <v>2050</v>
      </c>
      <c r="R228" s="23">
        <f t="shared" si="272"/>
        <v>3.9705999999999997</v>
      </c>
      <c r="S228" s="24">
        <f t="shared" si="273"/>
        <v>1.2288850181815811</v>
      </c>
      <c r="T228" s="34">
        <f t="shared" si="274"/>
        <v>2.0817889065357691</v>
      </c>
      <c r="U228" s="25">
        <f t="shared" si="275"/>
        <v>1.0647367792857989</v>
      </c>
      <c r="V228" s="26">
        <f t="shared" si="276"/>
        <v>5.7578520079402687E-2</v>
      </c>
      <c r="W228" s="16">
        <f t="shared" si="266"/>
        <v>1.0170521272499702</v>
      </c>
      <c r="Y228" s="14">
        <v>2050</v>
      </c>
      <c r="Z228" s="23">
        <f t="shared" si="277"/>
        <v>3.9705999999999997</v>
      </c>
      <c r="AA228" s="24">
        <f t="shared" si="278"/>
        <v>1.2356323625427805</v>
      </c>
      <c r="AB228" s="34">
        <f t="shared" si="279"/>
        <v>2.0904036142493663</v>
      </c>
      <c r="AC228" s="25">
        <f t="shared" si="280"/>
        <v>1.0779901757682557</v>
      </c>
      <c r="AD228" s="26">
        <f t="shared" si="281"/>
        <v>0.11190141209829127</v>
      </c>
      <c r="AE228" s="16">
        <f t="shared" si="267"/>
        <v>1.0124134384811105</v>
      </c>
      <c r="AG228" s="14">
        <v>2050</v>
      </c>
      <c r="AH228" s="23">
        <f t="shared" si="282"/>
        <v>3.9705999999999997</v>
      </c>
      <c r="AI228" s="24">
        <f t="shared" si="283"/>
        <v>1.1824202798604015</v>
      </c>
      <c r="AJ228" s="34">
        <f t="shared" si="284"/>
        <v>2.1319540135432127</v>
      </c>
      <c r="AK228" s="25">
        <f t="shared" si="285"/>
        <v>1.1419138669895581</v>
      </c>
      <c r="AL228" s="26">
        <f t="shared" si="286"/>
        <v>2.5681247298204101E-2</v>
      </c>
      <c r="AM228" s="16">
        <f t="shared" si="268"/>
        <v>0.99004014655365458</v>
      </c>
      <c r="AO228" s="14">
        <v>2050</v>
      </c>
      <c r="AP228" s="23">
        <f t="shared" si="315"/>
        <v>4.5</v>
      </c>
      <c r="AQ228" s="24">
        <f t="shared" si="287"/>
        <v>1.3763583354398956</v>
      </c>
      <c r="AR228" s="34">
        <f t="shared" si="288"/>
        <v>2.409207652688806</v>
      </c>
      <c r="AS228" s="25">
        <f t="shared" si="289"/>
        <v>1.2833963887520095</v>
      </c>
      <c r="AT228" s="26">
        <f t="shared" si="290"/>
        <v>4.9677800202633488E-2</v>
      </c>
      <c r="AU228" s="16">
        <f t="shared" si="269"/>
        <v>1.1258112639367965</v>
      </c>
      <c r="AW228" s="14">
        <v>2050</v>
      </c>
      <c r="AX228" s="23">
        <f t="shared" si="316"/>
        <v>4.5</v>
      </c>
      <c r="AY228" s="24">
        <f t="shared" si="304"/>
        <v>1.3763583354398956</v>
      </c>
      <c r="AZ228" s="34">
        <f t="shared" si="305"/>
        <v>2.409207652688806</v>
      </c>
      <c r="BA228" s="25">
        <f t="shared" si="306"/>
        <v>1.2833963887520095</v>
      </c>
      <c r="BB228" s="26">
        <f t="shared" si="317"/>
        <v>4.9677800202633488E-2</v>
      </c>
      <c r="BC228" s="16">
        <f t="shared" si="291"/>
        <v>1.1258112639367965</v>
      </c>
      <c r="BD228">
        <v>1</v>
      </c>
      <c r="BF228" s="14">
        <v>2050</v>
      </c>
      <c r="BG228" s="23">
        <f t="shared" si="307"/>
        <v>6.5</v>
      </c>
      <c r="BH228" s="24">
        <f t="shared" si="308"/>
        <v>1.1022850396828183</v>
      </c>
      <c r="BI228" s="34">
        <f t="shared" si="318"/>
        <v>2.2435888815421219</v>
      </c>
      <c r="BJ228" s="25">
        <f t="shared" si="309"/>
        <v>1.0285982792955728</v>
      </c>
      <c r="BK228" s="26">
        <f t="shared" si="319"/>
        <v>5.068495821432379E-2</v>
      </c>
      <c r="BL228" s="16">
        <f t="shared" si="292"/>
        <v>1.2149906022465491</v>
      </c>
      <c r="BN228" s="14">
        <v>2050</v>
      </c>
      <c r="BO228" s="23">
        <f t="shared" si="310"/>
        <v>6.5</v>
      </c>
      <c r="BP228" s="24">
        <f t="shared" si="311"/>
        <v>1.1022850396828183</v>
      </c>
      <c r="BQ228" s="34">
        <f t="shared" si="312"/>
        <v>2.2435888815421219</v>
      </c>
      <c r="BR228" s="25">
        <f t="shared" si="313"/>
        <v>1.0285982792955728</v>
      </c>
      <c r="BS228" s="26">
        <f t="shared" si="314"/>
        <v>5.068495821432379E-2</v>
      </c>
      <c r="BT228" s="16">
        <f t="shared" si="293"/>
        <v>1.2149906022465491</v>
      </c>
      <c r="BU228">
        <v>1</v>
      </c>
    </row>
    <row r="229" spans="1:73" x14ac:dyDescent="0.35">
      <c r="A229" s="6">
        <v>2051</v>
      </c>
      <c r="B229" s="23">
        <v>4</v>
      </c>
      <c r="C229" s="24">
        <f t="shared" si="294"/>
        <v>1.1834325131238326</v>
      </c>
      <c r="D229" s="34">
        <f t="shared" si="295"/>
        <v>2.1177968597377745</v>
      </c>
      <c r="E229" s="25">
        <f t="shared" si="296"/>
        <v>1.1043028611350378</v>
      </c>
      <c r="F229" s="26">
        <f t="shared" si="297"/>
        <v>5.4155719834471622E-2</v>
      </c>
      <c r="G229" s="16">
        <f t="shared" si="298"/>
        <v>1.0134939986027367</v>
      </c>
      <c r="I229" s="6">
        <v>2051</v>
      </c>
      <c r="J229" s="23">
        <v>4</v>
      </c>
      <c r="K229" s="24">
        <f t="shared" si="299"/>
        <v>1.2014370486860342</v>
      </c>
      <c r="L229" s="34">
        <f t="shared" si="300"/>
        <v>2.154769402697994</v>
      </c>
      <c r="M229" s="25">
        <f t="shared" si="301"/>
        <v>1.1611836964584523</v>
      </c>
      <c r="N229" s="26">
        <f t="shared" si="302"/>
        <v>5.2525192879463181E-2</v>
      </c>
      <c r="O229" s="16">
        <f t="shared" si="303"/>
        <v>0.99358570623954168</v>
      </c>
      <c r="Q229" s="6">
        <v>2051</v>
      </c>
      <c r="R229" s="23">
        <v>4</v>
      </c>
      <c r="S229" s="24">
        <f t="shared" si="273"/>
        <v>1.241498330437208</v>
      </c>
      <c r="T229" s="34">
        <f t="shared" si="274"/>
        <v>2.0992372120416247</v>
      </c>
      <c r="U229" s="25">
        <f t="shared" si="275"/>
        <v>1.0757495569871152</v>
      </c>
      <c r="V229" s="26">
        <f t="shared" si="276"/>
        <v>5.8770957298468103E-2</v>
      </c>
      <c r="W229" s="16">
        <f t="shared" si="266"/>
        <v>1.0234876550545096</v>
      </c>
      <c r="Y229" s="6">
        <v>2051</v>
      </c>
      <c r="Z229" s="23">
        <v>4</v>
      </c>
      <c r="AA229" s="24">
        <f t="shared" si="278"/>
        <v>1.2487232097981165</v>
      </c>
      <c r="AB229" s="34">
        <f t="shared" si="279"/>
        <v>2.1082193027780916</v>
      </c>
      <c r="AC229" s="25">
        <f t="shared" si="280"/>
        <v>1.0895681581201411</v>
      </c>
      <c r="AD229" s="26">
        <f t="shared" si="281"/>
        <v>0.11420800705014598</v>
      </c>
      <c r="AE229" s="16">
        <f t="shared" si="267"/>
        <v>1.0186511446579505</v>
      </c>
      <c r="AG229" s="6">
        <v>2051</v>
      </c>
      <c r="AH229" s="23">
        <v>4</v>
      </c>
      <c r="AI229" s="24">
        <f t="shared" si="283"/>
        <v>1.1966862296425702</v>
      </c>
      <c r="AJ229" s="34">
        <f t="shared" si="284"/>
        <v>2.1512056859193365</v>
      </c>
      <c r="AK229" s="25">
        <f t="shared" si="285"/>
        <v>1.1557010552605176</v>
      </c>
      <c r="AL229" s="26">
        <f t="shared" si="286"/>
        <v>2.6275235332726604E-2</v>
      </c>
      <c r="AM229" s="16">
        <f t="shared" si="268"/>
        <v>0.99550463065881889</v>
      </c>
      <c r="AO229" s="6">
        <v>2051</v>
      </c>
      <c r="AP229" s="23">
        <v>4.5</v>
      </c>
      <c r="AQ229" s="24">
        <f t="shared" si="287"/>
        <v>1.3941762171233902</v>
      </c>
      <c r="AR229" s="34">
        <f t="shared" si="288"/>
        <v>2.4200398631603091</v>
      </c>
      <c r="AS229" s="25">
        <f t="shared" si="289"/>
        <v>1.3000613279389373</v>
      </c>
      <c r="AT229" s="26">
        <f t="shared" si="290"/>
        <v>5.1041784103857443E-2</v>
      </c>
      <c r="AU229" s="16">
        <f t="shared" si="269"/>
        <v>1.1199785352213718</v>
      </c>
      <c r="AW229" s="6">
        <v>2051</v>
      </c>
      <c r="AX229" s="23">
        <v>4.5</v>
      </c>
      <c r="AY229" s="24">
        <f t="shared" si="304"/>
        <v>1.3941762171233902</v>
      </c>
      <c r="AZ229" s="34">
        <f t="shared" si="305"/>
        <v>2.4206516099400082</v>
      </c>
      <c r="BA229" s="25">
        <f t="shared" si="306"/>
        <v>1.3010024768307817</v>
      </c>
      <c r="BB229" s="26">
        <f t="shared" si="317"/>
        <v>5.1028144264845206E-2</v>
      </c>
      <c r="BC229" s="16">
        <f t="shared" si="291"/>
        <v>1.1196491331092264</v>
      </c>
      <c r="BD229">
        <v>0.99</v>
      </c>
      <c r="BF229" s="6">
        <v>2051</v>
      </c>
      <c r="BG229" s="23">
        <v>6.5</v>
      </c>
      <c r="BH229" s="24">
        <f t="shared" si="308"/>
        <v>1.1124475106653682</v>
      </c>
      <c r="BI229" s="34">
        <f t="shared" si="318"/>
        <v>2.2497806857959666</v>
      </c>
      <c r="BJ229" s="25">
        <f t="shared" si="309"/>
        <v>1.0381241319937948</v>
      </c>
      <c r="BK229" s="26">
        <f t="shared" si="319"/>
        <v>5.1762108629853837E-2</v>
      </c>
      <c r="BL229" s="16">
        <f t="shared" si="292"/>
        <v>1.2116565538021717</v>
      </c>
      <c r="BN229" s="6">
        <v>2051</v>
      </c>
      <c r="BO229" s="23">
        <v>6.5</v>
      </c>
      <c r="BP229" s="24">
        <f t="shared" si="311"/>
        <v>1.1124475106653682</v>
      </c>
      <c r="BQ229" s="34">
        <f t="shared" si="312"/>
        <v>2.2572637877573318</v>
      </c>
      <c r="BR229" s="25">
        <f t="shared" si="313"/>
        <v>1.0388673657805108</v>
      </c>
      <c r="BS229" s="26">
        <f t="shared" si="314"/>
        <v>5.1751337125698536E-2</v>
      </c>
      <c r="BT229" s="16">
        <f t="shared" si="293"/>
        <v>1.2183964219768211</v>
      </c>
      <c r="BU229">
        <v>0.99</v>
      </c>
    </row>
    <row r="230" spans="1:73" x14ac:dyDescent="0.35">
      <c r="A230" s="14">
        <v>2052</v>
      </c>
      <c r="B230" s="23">
        <v>4</v>
      </c>
      <c r="C230" s="24">
        <f t="shared" si="294"/>
        <v>1.1951553588669261</v>
      </c>
      <c r="D230" s="34">
        <f t="shared" si="295"/>
        <v>2.1249354996875249</v>
      </c>
      <c r="E230" s="25">
        <f t="shared" si="296"/>
        <v>1.1152853841346542</v>
      </c>
      <c r="F230" s="26">
        <f t="shared" si="297"/>
        <v>5.5313255700156723E-2</v>
      </c>
      <c r="G230" s="16">
        <f t="shared" si="298"/>
        <v>1.0096501155528708</v>
      </c>
      <c r="I230" s="14">
        <v>2052</v>
      </c>
      <c r="J230" s="23">
        <v>4</v>
      </c>
      <c r="K230" s="24">
        <f t="shared" si="299"/>
        <v>1.2151978542659374</v>
      </c>
      <c r="L230" s="34">
        <f t="shared" si="300"/>
        <v>2.1634278022263169</v>
      </c>
      <c r="M230" s="25">
        <f t="shared" si="301"/>
        <v>1.1745043111174107</v>
      </c>
      <c r="N230" s="26">
        <f t="shared" si="302"/>
        <v>5.372206179559632E-2</v>
      </c>
      <c r="O230" s="16">
        <f t="shared" si="303"/>
        <v>0.98892349110890621</v>
      </c>
      <c r="Q230" s="14">
        <v>2052</v>
      </c>
      <c r="R230" s="23">
        <v>4</v>
      </c>
      <c r="S230" s="24">
        <f t="shared" si="273"/>
        <v>1.2518479186653511</v>
      </c>
      <c r="T230" s="34">
        <f t="shared" si="274"/>
        <v>2.1051311436480917</v>
      </c>
      <c r="U230" s="25">
        <f t="shared" si="275"/>
        <v>1.0848171440739873</v>
      </c>
      <c r="V230" s="26">
        <f t="shared" si="276"/>
        <v>5.9972617547326836E-2</v>
      </c>
      <c r="W230" s="16">
        <f t="shared" si="266"/>
        <v>1.0203139995741044</v>
      </c>
      <c r="Y230" s="14">
        <v>2052</v>
      </c>
      <c r="Z230" s="23">
        <v>4</v>
      </c>
      <c r="AA230" s="24">
        <f t="shared" si="278"/>
        <v>1.2596246906411812</v>
      </c>
      <c r="AB230" s="34">
        <f t="shared" si="279"/>
        <v>2.1145231307099834</v>
      </c>
      <c r="AC230" s="25">
        <f t="shared" si="280"/>
        <v>1.0992663549384363</v>
      </c>
      <c r="AD230" s="26">
        <f t="shared" si="281"/>
        <v>0.11653204090091041</v>
      </c>
      <c r="AE230" s="16">
        <f t="shared" si="267"/>
        <v>1.0152567757715472</v>
      </c>
      <c r="AG230" s="14">
        <v>2052</v>
      </c>
      <c r="AH230" s="23">
        <v>4</v>
      </c>
      <c r="AI230" s="24">
        <f t="shared" si="283"/>
        <v>1.2102092002375051</v>
      </c>
      <c r="AJ230" s="34">
        <f t="shared" si="284"/>
        <v>2.1597014824527943</v>
      </c>
      <c r="AK230" s="25">
        <f t="shared" si="285"/>
        <v>1.1687715114658379</v>
      </c>
      <c r="AL230" s="26">
        <f t="shared" si="286"/>
        <v>2.6875781546808739E-2</v>
      </c>
      <c r="AM230" s="16">
        <f t="shared" si="268"/>
        <v>0.99092997098695634</v>
      </c>
      <c r="AO230" s="14">
        <v>2052</v>
      </c>
      <c r="AP230" s="23">
        <v>4.5</v>
      </c>
      <c r="AQ230" s="24">
        <f t="shared" si="287"/>
        <v>1.4102672158047203</v>
      </c>
      <c r="AR230" s="34">
        <f t="shared" si="288"/>
        <v>2.429828933130679</v>
      </c>
      <c r="AS230" s="25">
        <f t="shared" si="289"/>
        <v>1.3151214355856597</v>
      </c>
      <c r="AT230" s="26">
        <f t="shared" si="290"/>
        <v>5.2420708454858321E-2</v>
      </c>
      <c r="AU230" s="16">
        <f t="shared" si="269"/>
        <v>1.1147074975450193</v>
      </c>
      <c r="AW230" s="14">
        <v>2052</v>
      </c>
      <c r="AX230" s="23">
        <v>4.5</v>
      </c>
      <c r="AY230" s="24">
        <f t="shared" si="304"/>
        <v>1.4111759515287297</v>
      </c>
      <c r="AZ230" s="34">
        <f t="shared" si="305"/>
        <v>2.4316153777677778</v>
      </c>
      <c r="BA230" s="25">
        <f t="shared" si="306"/>
        <v>1.3178698119504273</v>
      </c>
      <c r="BB230" s="26">
        <f t="shared" si="317"/>
        <v>5.238040715728437E-2</v>
      </c>
      <c r="BC230" s="16">
        <f t="shared" si="291"/>
        <v>1.1137455658173505</v>
      </c>
      <c r="BD230">
        <v>0.98</v>
      </c>
      <c r="BF230" s="14">
        <v>2052</v>
      </c>
      <c r="BG230" s="23">
        <v>6.5</v>
      </c>
      <c r="BH230" s="24">
        <f t="shared" si="308"/>
        <v>1.1218273796709899</v>
      </c>
      <c r="BI230" s="34">
        <f t="shared" si="318"/>
        <v>2.2554998269537716</v>
      </c>
      <c r="BJ230" s="25">
        <f t="shared" si="309"/>
        <v>1.0469228106981103</v>
      </c>
      <c r="BK230" s="26">
        <f t="shared" si="319"/>
        <v>5.2847682093228904E-2</v>
      </c>
      <c r="BL230" s="16">
        <f t="shared" si="292"/>
        <v>1.2085770162556613</v>
      </c>
      <c r="BN230" s="14">
        <v>2052</v>
      </c>
      <c r="BO230" s="23">
        <v>6.5</v>
      </c>
      <c r="BP230" s="24">
        <f t="shared" si="311"/>
        <v>1.1225592233999244</v>
      </c>
      <c r="BQ230" s="34">
        <f t="shared" si="312"/>
        <v>2.2709161715609829</v>
      </c>
      <c r="BR230" s="25">
        <f t="shared" si="313"/>
        <v>1.0491018024015126</v>
      </c>
      <c r="BS230" s="26">
        <f t="shared" si="314"/>
        <v>5.2815937430023344E-2</v>
      </c>
      <c r="BT230" s="16">
        <f t="shared" si="293"/>
        <v>1.2218143691594703</v>
      </c>
      <c r="BU230">
        <v>0.98</v>
      </c>
    </row>
    <row r="231" spans="1:73" x14ac:dyDescent="0.35">
      <c r="A231" s="6">
        <v>2053</v>
      </c>
      <c r="B231" s="23">
        <v>4</v>
      </c>
      <c r="C231" s="24">
        <f t="shared" si="294"/>
        <v>1.2057933052074294</v>
      </c>
      <c r="D231" s="34">
        <f t="shared" si="295"/>
        <v>2.1314188061322481</v>
      </c>
      <c r="E231" s="25">
        <f t="shared" si="296"/>
        <v>1.1252597017419204</v>
      </c>
      <c r="F231" s="26">
        <f t="shared" si="297"/>
        <v>5.6480409373569899E-2</v>
      </c>
      <c r="G231" s="16">
        <f t="shared" si="298"/>
        <v>1.0061591043903277</v>
      </c>
      <c r="I231" s="6">
        <v>2053</v>
      </c>
      <c r="J231" s="23">
        <v>4</v>
      </c>
      <c r="K231" s="24">
        <f t="shared" si="299"/>
        <v>1.2282650175897798</v>
      </c>
      <c r="L231" s="34">
        <f t="shared" si="300"/>
        <v>2.1716514091890389</v>
      </c>
      <c r="M231" s="25">
        <f t="shared" si="301"/>
        <v>1.1871560141369832</v>
      </c>
      <c r="N231" s="26">
        <f t="shared" si="302"/>
        <v>5.4931150132443277E-2</v>
      </c>
      <c r="O231" s="16">
        <f t="shared" si="303"/>
        <v>0.98449539505205563</v>
      </c>
      <c r="Q231" s="6">
        <v>2053</v>
      </c>
      <c r="R231" s="23">
        <v>4</v>
      </c>
      <c r="S231" s="24">
        <f t="shared" si="273"/>
        <v>1.2603694556578517</v>
      </c>
      <c r="T231" s="34">
        <f t="shared" si="274"/>
        <v>2.1100040339095454</v>
      </c>
      <c r="U231" s="25">
        <f t="shared" si="275"/>
        <v>1.0923138983223779</v>
      </c>
      <c r="V231" s="26">
        <f t="shared" si="276"/>
        <v>6.1181650333912978E-2</v>
      </c>
      <c r="W231" s="16">
        <f t="shared" si="266"/>
        <v>1.0176901355871675</v>
      </c>
      <c r="Y231" s="6">
        <v>2053</v>
      </c>
      <c r="Z231" s="23">
        <v>4</v>
      </c>
      <c r="AA231" s="24">
        <f t="shared" si="278"/>
        <v>1.2687562218193835</v>
      </c>
      <c r="AB231" s="34">
        <f t="shared" si="279"/>
        <v>2.1198391437190183</v>
      </c>
      <c r="AC231" s="25">
        <f t="shared" si="280"/>
        <v>1.1074448364907974</v>
      </c>
      <c r="AD231" s="26">
        <f t="shared" si="281"/>
        <v>0.11886988706509281</v>
      </c>
      <c r="AE231" s="16">
        <f t="shared" si="267"/>
        <v>1.0123943072282209</v>
      </c>
      <c r="AG231" s="6">
        <v>2053</v>
      </c>
      <c r="AH231" s="23">
        <v>4</v>
      </c>
      <c r="AI231" s="24">
        <f t="shared" si="283"/>
        <v>1.2230291742201065</v>
      </c>
      <c r="AJ231" s="34">
        <f t="shared" si="284"/>
        <v>2.1677564735597517</v>
      </c>
      <c r="AK231" s="25">
        <f t="shared" si="285"/>
        <v>1.181163805476541</v>
      </c>
      <c r="AL231" s="26">
        <f t="shared" si="286"/>
        <v>2.7482526021353166E-2</v>
      </c>
      <c r="AM231" s="16">
        <f t="shared" si="268"/>
        <v>0.98659266808321067</v>
      </c>
      <c r="AO231" s="6">
        <v>2053</v>
      </c>
      <c r="AP231" s="23">
        <v>4.5</v>
      </c>
      <c r="AQ231" s="24">
        <f t="shared" si="287"/>
        <v>1.4248086533440896</v>
      </c>
      <c r="AR231" s="34">
        <f t="shared" si="288"/>
        <v>2.4386819731811977</v>
      </c>
      <c r="AS231" s="25">
        <f t="shared" si="289"/>
        <v>1.3287414972018432</v>
      </c>
      <c r="AT231" s="26">
        <f t="shared" si="290"/>
        <v>5.3812986080108267E-2</v>
      </c>
      <c r="AU231" s="16">
        <f t="shared" si="269"/>
        <v>1.1099404759793545</v>
      </c>
      <c r="AW231" s="6">
        <v>2053</v>
      </c>
      <c r="AX231" s="23">
        <v>4.5</v>
      </c>
      <c r="AY231" s="24">
        <f t="shared" si="304"/>
        <v>1.4274623756268545</v>
      </c>
      <c r="AZ231" s="34">
        <f t="shared" si="305"/>
        <v>2.4421613014790506</v>
      </c>
      <c r="BA231" s="25">
        <f t="shared" si="306"/>
        <v>1.3340943099677705</v>
      </c>
      <c r="BB231" s="26">
        <f t="shared" si="317"/>
        <v>5.3733567529155153E-2</v>
      </c>
      <c r="BC231" s="16">
        <f t="shared" si="291"/>
        <v>1.1080669915112802</v>
      </c>
      <c r="BD231">
        <v>0.97</v>
      </c>
      <c r="BF231" s="6">
        <v>2053</v>
      </c>
      <c r="BG231" s="23">
        <v>6.5</v>
      </c>
      <c r="BH231" s="24">
        <f t="shared" si="308"/>
        <v>1.1304912186241618</v>
      </c>
      <c r="BI231" s="34">
        <f t="shared" si="318"/>
        <v>2.2607865111935475</v>
      </c>
      <c r="BJ231" s="25">
        <f t="shared" si="309"/>
        <v>1.0550561710669966</v>
      </c>
      <c r="BK231" s="26">
        <f t="shared" si="319"/>
        <v>5.3940943652028402E-2</v>
      </c>
      <c r="BL231" s="16">
        <f t="shared" si="292"/>
        <v>1.2057303401265509</v>
      </c>
      <c r="BN231" s="6">
        <v>2053</v>
      </c>
      <c r="BO231" s="23">
        <v>6.5</v>
      </c>
      <c r="BP231" s="24">
        <f t="shared" si="311"/>
        <v>1.1326368172797094</v>
      </c>
      <c r="BQ231" s="34">
        <f t="shared" si="312"/>
        <v>2.2845560366996454</v>
      </c>
      <c r="BR231" s="25">
        <f t="shared" si="313"/>
        <v>1.059316979537916</v>
      </c>
      <c r="BS231" s="26">
        <f t="shared" si="314"/>
        <v>5.3878543774107307E-2</v>
      </c>
      <c r="BT231" s="16">
        <f t="shared" si="293"/>
        <v>1.2252390571617293</v>
      </c>
      <c r="BU231">
        <v>0.97</v>
      </c>
    </row>
    <row r="232" spans="1:73" x14ac:dyDescent="0.35">
      <c r="A232" s="14">
        <v>2054</v>
      </c>
      <c r="B232" s="23">
        <v>4</v>
      </c>
      <c r="C232" s="24">
        <f t="shared" si="294"/>
        <v>1.2154546785997675</v>
      </c>
      <c r="D232" s="34">
        <f t="shared" si="295"/>
        <v>2.1373122118400567</v>
      </c>
      <c r="E232" s="25">
        <f t="shared" si="296"/>
        <v>1.1343264797539336</v>
      </c>
      <c r="F232" s="26">
        <f t="shared" si="297"/>
        <v>5.7656180371335609E-2</v>
      </c>
      <c r="G232" s="16">
        <f t="shared" si="298"/>
        <v>1.0029857320861231</v>
      </c>
      <c r="I232" s="14">
        <v>2054</v>
      </c>
      <c r="J232" s="23">
        <v>4</v>
      </c>
      <c r="K232" s="24">
        <f t="shared" si="299"/>
        <v>1.2406759966559988</v>
      </c>
      <c r="L232" s="34">
        <f t="shared" si="300"/>
        <v>2.1794637025679884</v>
      </c>
      <c r="M232" s="25">
        <f t="shared" si="301"/>
        <v>1.1991749270276744</v>
      </c>
      <c r="N232" s="26">
        <f t="shared" si="302"/>
        <v>5.6151769827393998E-2</v>
      </c>
      <c r="O232" s="16">
        <f t="shared" si="303"/>
        <v>0.98028877554031402</v>
      </c>
      <c r="Q232" s="14">
        <v>2054</v>
      </c>
      <c r="R232" s="23">
        <v>4</v>
      </c>
      <c r="S232" s="24">
        <f t="shared" si="273"/>
        <v>1.2674147553654043</v>
      </c>
      <c r="T232" s="34">
        <f t="shared" si="274"/>
        <v>2.1140523784296468</v>
      </c>
      <c r="U232" s="25">
        <f t="shared" si="275"/>
        <v>1.0985421206609951</v>
      </c>
      <c r="V232" s="26">
        <f t="shared" si="276"/>
        <v>6.2396561374951892E-2</v>
      </c>
      <c r="W232" s="16">
        <f t="shared" si="266"/>
        <v>1.0155102577686517</v>
      </c>
      <c r="Y232" s="14">
        <v>2054</v>
      </c>
      <c r="Z232" s="23">
        <v>4</v>
      </c>
      <c r="AA232" s="24">
        <f t="shared" si="278"/>
        <v>1.2764568346946401</v>
      </c>
      <c r="AB232" s="34">
        <f t="shared" si="279"/>
        <v>2.1243565303172272</v>
      </c>
      <c r="AC232" s="25">
        <f t="shared" si="280"/>
        <v>1.1143946620265033</v>
      </c>
      <c r="AD232" s="26">
        <f t="shared" si="281"/>
        <v>0.12121861420521074</v>
      </c>
      <c r="AE232" s="16">
        <f t="shared" si="267"/>
        <v>1.0099618682907239</v>
      </c>
      <c r="AG232" s="14">
        <v>2054</v>
      </c>
      <c r="AH232" s="23">
        <v>4</v>
      </c>
      <c r="AI232" s="24">
        <f t="shared" si="283"/>
        <v>1.2351839823083886</v>
      </c>
      <c r="AJ232" s="34">
        <f t="shared" si="284"/>
        <v>2.1753943803699225</v>
      </c>
      <c r="AK232" s="25">
        <f t="shared" si="285"/>
        <v>1.1929144313383424</v>
      </c>
      <c r="AL232" s="26">
        <f t="shared" si="286"/>
        <v>2.809512820932485E-2</v>
      </c>
      <c r="AM232" s="16">
        <f t="shared" si="268"/>
        <v>0.98247994903158009</v>
      </c>
      <c r="AO232" s="14">
        <v>2054</v>
      </c>
      <c r="AP232" s="23">
        <v>4.5</v>
      </c>
      <c r="AQ232" s="24">
        <f t="shared" si="287"/>
        <v>1.4379596400382118</v>
      </c>
      <c r="AR232" s="34">
        <f t="shared" si="288"/>
        <v>2.446695093269744</v>
      </c>
      <c r="AS232" s="25">
        <f t="shared" si="289"/>
        <v>1.3410693742611444</v>
      </c>
      <c r="AT232" s="26">
        <f t="shared" si="290"/>
        <v>5.5217192830500549E-2</v>
      </c>
      <c r="AU232" s="16">
        <f t="shared" si="269"/>
        <v>1.1056257190085996</v>
      </c>
      <c r="AW232" s="14">
        <v>2054</v>
      </c>
      <c r="AX232" s="23">
        <v>4.5</v>
      </c>
      <c r="AY232" s="24">
        <f t="shared" si="304"/>
        <v>1.4431281019324804</v>
      </c>
      <c r="AZ232" s="34">
        <f t="shared" si="305"/>
        <v>2.452344512993375</v>
      </c>
      <c r="BA232" s="25">
        <f t="shared" si="306"/>
        <v>1.3497607892205767</v>
      </c>
      <c r="BB232" s="26">
        <f t="shared" si="317"/>
        <v>5.5086716988747959E-2</v>
      </c>
      <c r="BC232" s="16">
        <f t="shared" si="291"/>
        <v>1.1025837237727982</v>
      </c>
      <c r="BD232">
        <v>0.96</v>
      </c>
      <c r="BF232" s="14">
        <v>2054</v>
      </c>
      <c r="BG232" s="23">
        <v>6.5</v>
      </c>
      <c r="BH232" s="24">
        <f t="shared" si="308"/>
        <v>1.1384999352453948</v>
      </c>
      <c r="BI232" s="34">
        <f t="shared" si="318"/>
        <v>2.2656775237920082</v>
      </c>
      <c r="BJ232" s="25">
        <f t="shared" si="309"/>
        <v>1.0625808058338593</v>
      </c>
      <c r="BK232" s="26">
        <f t="shared" si="319"/>
        <v>5.5041220889876744E-2</v>
      </c>
      <c r="BL232" s="16">
        <f t="shared" si="292"/>
        <v>1.2030967179581489</v>
      </c>
      <c r="BN232" s="14">
        <v>2054</v>
      </c>
      <c r="BO232" s="23">
        <v>6.5</v>
      </c>
      <c r="BP232" s="24">
        <f t="shared" si="311"/>
        <v>1.1426954468264974</v>
      </c>
      <c r="BQ232" s="34">
        <f t="shared" si="312"/>
        <v>2.298192518111895</v>
      </c>
      <c r="BR232" s="25">
        <f t="shared" si="313"/>
        <v>1.0695269509413765</v>
      </c>
      <c r="BS232" s="26">
        <f t="shared" si="314"/>
        <v>5.4938956757949638E-2</v>
      </c>
      <c r="BT232" s="16">
        <f t="shared" si="293"/>
        <v>1.2286655671705184</v>
      </c>
      <c r="BU232">
        <v>0.96</v>
      </c>
    </row>
    <row r="233" spans="1:73" x14ac:dyDescent="0.35">
      <c r="A233" s="6">
        <v>2055</v>
      </c>
      <c r="B233" s="23">
        <v>4</v>
      </c>
      <c r="C233" s="24">
        <f t="shared" si="294"/>
        <v>1.224236986451654</v>
      </c>
      <c r="D233" s="34">
        <f t="shared" si="295"/>
        <v>2.1426746145169204</v>
      </c>
      <c r="E233" s="25">
        <f t="shared" si="296"/>
        <v>1.1425763300260317</v>
      </c>
      <c r="F233" s="26">
        <f t="shared" si="297"/>
        <v>5.8839668145619993E-2</v>
      </c>
      <c r="G233" s="16">
        <f t="shared" si="298"/>
        <v>1.0000982844908888</v>
      </c>
      <c r="I233" s="6">
        <v>2055</v>
      </c>
      <c r="J233" s="23">
        <v>4</v>
      </c>
      <c r="K233" s="24">
        <f t="shared" si="299"/>
        <v>1.2524662256911188</v>
      </c>
      <c r="L233" s="34">
        <f t="shared" si="300"/>
        <v>2.1868868928283272</v>
      </c>
      <c r="M233" s="25">
        <f t="shared" si="301"/>
        <v>1.2105952197358885</v>
      </c>
      <c r="N233" s="26">
        <f t="shared" si="302"/>
        <v>5.738327000254783E-2</v>
      </c>
      <c r="O233" s="16">
        <f t="shared" si="303"/>
        <v>0.97629167309243869</v>
      </c>
      <c r="Q233" s="6">
        <v>2055</v>
      </c>
      <c r="R233" s="23">
        <v>4</v>
      </c>
      <c r="S233" s="24">
        <f t="shared" si="273"/>
        <v>1.27326791415479</v>
      </c>
      <c r="T233" s="34">
        <f t="shared" si="274"/>
        <v>2.1174348510976477</v>
      </c>
      <c r="U233" s="25">
        <f t="shared" si="275"/>
        <v>1.1037459247656123</v>
      </c>
      <c r="V233" s="26">
        <f t="shared" si="276"/>
        <v>6.361614403242799E-2</v>
      </c>
      <c r="W233" s="16">
        <f t="shared" si="266"/>
        <v>1.0136889263320354</v>
      </c>
      <c r="Y233" s="6">
        <v>2055</v>
      </c>
      <c r="Z233" s="23">
        <v>4</v>
      </c>
      <c r="AA233" s="24">
        <f t="shared" si="278"/>
        <v>1.2830005819242947</v>
      </c>
      <c r="AB233" s="34">
        <f t="shared" si="279"/>
        <v>2.1282282191883546</v>
      </c>
      <c r="AC233" s="25">
        <f t="shared" si="280"/>
        <v>1.1203511064436227</v>
      </c>
      <c r="AD233" s="26">
        <f t="shared" si="281"/>
        <v>0.12357585298029294</v>
      </c>
      <c r="AE233" s="16">
        <f t="shared" si="267"/>
        <v>1.0078771127447319</v>
      </c>
      <c r="AG233" s="6">
        <v>2055</v>
      </c>
      <c r="AH233" s="23">
        <v>4</v>
      </c>
      <c r="AI233" s="24">
        <f t="shared" si="283"/>
        <v>1.2467094191761745</v>
      </c>
      <c r="AJ233" s="34">
        <f t="shared" si="284"/>
        <v>2.1826376473450173</v>
      </c>
      <c r="AK233" s="25">
        <f t="shared" si="285"/>
        <v>1.2040579189923348</v>
      </c>
      <c r="AL233" s="26">
        <f t="shared" si="286"/>
        <v>2.8713265893148612E-2</v>
      </c>
      <c r="AM233" s="16">
        <f t="shared" si="268"/>
        <v>0.97857972835268248</v>
      </c>
      <c r="AO233" s="6">
        <v>2055</v>
      </c>
      <c r="AP233" s="23">
        <v>4.5</v>
      </c>
      <c r="AQ233" s="24">
        <f t="shared" si="287"/>
        <v>1.4498629450115905</v>
      </c>
      <c r="AR233" s="34">
        <f t="shared" si="288"/>
        <v>2.4539545325332943</v>
      </c>
      <c r="AS233" s="25">
        <f t="shared" si="289"/>
        <v>1.3522377423589143</v>
      </c>
      <c r="AT233" s="26">
        <f t="shared" si="290"/>
        <v>5.6632050839959626E-2</v>
      </c>
      <c r="AU233" s="16">
        <f t="shared" si="269"/>
        <v>1.1017167901743801</v>
      </c>
      <c r="AW233" s="6">
        <v>2055</v>
      </c>
      <c r="AX233" s="23">
        <v>4.5</v>
      </c>
      <c r="AY233" s="24">
        <f t="shared" si="304"/>
        <v>1.4582550276398201</v>
      </c>
      <c r="AZ233" s="34">
        <f t="shared" si="305"/>
        <v>2.4622138177379904</v>
      </c>
      <c r="BA233" s="25">
        <f t="shared" si="306"/>
        <v>1.3649443349815236</v>
      </c>
      <c r="BB233" s="26">
        <f t="shared" si="317"/>
        <v>5.6439045867853706E-2</v>
      </c>
      <c r="BC233" s="16">
        <f t="shared" si="291"/>
        <v>1.0972694827564669</v>
      </c>
      <c r="BD233">
        <v>0.95</v>
      </c>
      <c r="BF233" s="6">
        <v>2055</v>
      </c>
      <c r="BG233" s="23">
        <v>6.5</v>
      </c>
      <c r="BH233" s="24">
        <f t="shared" si="308"/>
        <v>1.1459092549844554</v>
      </c>
      <c r="BI233" s="34">
        <f t="shared" si="318"/>
        <v>2.2702065201885926</v>
      </c>
      <c r="BJ233" s="25">
        <f t="shared" si="309"/>
        <v>1.0695484925978351</v>
      </c>
      <c r="BK233" s="26">
        <f t="shared" si="319"/>
        <v>5.6147898605624864E-2</v>
      </c>
      <c r="BL233" s="16">
        <f t="shared" si="292"/>
        <v>1.2006580275907575</v>
      </c>
      <c r="BN233" s="6">
        <v>2055</v>
      </c>
      <c r="BO233" s="23">
        <v>6.5</v>
      </c>
      <c r="BP233" s="24">
        <f t="shared" si="311"/>
        <v>1.1527489504182</v>
      </c>
      <c r="BQ233" s="34">
        <f t="shared" si="312"/>
        <v>2.311833980795865</v>
      </c>
      <c r="BR233" s="25">
        <f t="shared" si="313"/>
        <v>1.0797445858397932</v>
      </c>
      <c r="BS233" s="26">
        <f t="shared" si="314"/>
        <v>5.599699102720191E-2</v>
      </c>
      <c r="BT233" s="16">
        <f t="shared" si="293"/>
        <v>1.2320893949560718</v>
      </c>
      <c r="BU233">
        <v>0.95</v>
      </c>
    </row>
    <row r="234" spans="1:73" x14ac:dyDescent="0.35">
      <c r="A234" s="14">
        <v>2056</v>
      </c>
      <c r="B234" s="23">
        <v>4</v>
      </c>
      <c r="C234" s="24">
        <f t="shared" si="294"/>
        <v>1.232227997671465</v>
      </c>
      <c r="D234" s="34">
        <f t="shared" si="295"/>
        <v>2.147559029493026</v>
      </c>
      <c r="E234" s="25">
        <f t="shared" si="296"/>
        <v>1.1500908146046558</v>
      </c>
      <c r="F234" s="26">
        <f t="shared" si="297"/>
        <v>6.0030062103109981E-2</v>
      </c>
      <c r="G234" s="16">
        <f t="shared" si="298"/>
        <v>0.99746821488837023</v>
      </c>
      <c r="I234" s="14">
        <v>2056</v>
      </c>
      <c r="J234" s="23">
        <v>4</v>
      </c>
      <c r="K234" s="24">
        <f t="shared" si="299"/>
        <v>1.2636692244899737</v>
      </c>
      <c r="L234" s="34">
        <f t="shared" si="300"/>
        <v>2.1939419904538937</v>
      </c>
      <c r="M234" s="25">
        <f t="shared" si="301"/>
        <v>1.2214492160829136</v>
      </c>
      <c r="N234" s="26">
        <f t="shared" si="302"/>
        <v>5.8625034955696653E-2</v>
      </c>
      <c r="O234" s="16">
        <f t="shared" si="303"/>
        <v>0.97249277437098014</v>
      </c>
      <c r="Q234" s="14">
        <v>2056</v>
      </c>
      <c r="R234" s="23">
        <v>4</v>
      </c>
      <c r="S234" s="24">
        <f t="shared" si="273"/>
        <v>1.2781583451762271</v>
      </c>
      <c r="T234" s="34">
        <f t="shared" si="274"/>
        <v>2.1202795840604622</v>
      </c>
      <c r="U234" s="25">
        <f t="shared" si="275"/>
        <v>1.1081224370160958</v>
      </c>
      <c r="V234" s="26">
        <f t="shared" si="276"/>
        <v>6.4839423947249078E-2</v>
      </c>
      <c r="W234" s="16">
        <f t="shared" si="266"/>
        <v>1.0121571470443664</v>
      </c>
      <c r="Y234" s="14">
        <v>2056</v>
      </c>
      <c r="Z234" s="23">
        <v>4</v>
      </c>
      <c r="AA234" s="24">
        <f t="shared" si="278"/>
        <v>1.2886089912941219</v>
      </c>
      <c r="AB234" s="34">
        <f t="shared" si="279"/>
        <v>2.1315778287546205</v>
      </c>
      <c r="AC234" s="25">
        <f t="shared" si="280"/>
        <v>1.1255043519301853</v>
      </c>
      <c r="AD234" s="26">
        <f t="shared" si="281"/>
        <v>0.12593968833339347</v>
      </c>
      <c r="AE234" s="16">
        <f t="shared" si="267"/>
        <v>1.0060734768244353</v>
      </c>
      <c r="AG234" s="14">
        <v>2056</v>
      </c>
      <c r="AH234" s="23">
        <v>4</v>
      </c>
      <c r="AI234" s="24">
        <f t="shared" si="283"/>
        <v>1.2576393530327656</v>
      </c>
      <c r="AJ234" s="34">
        <f t="shared" si="284"/>
        <v>2.1895075109888711</v>
      </c>
      <c r="AK234" s="25">
        <f t="shared" si="285"/>
        <v>1.2146269399828789</v>
      </c>
      <c r="AL234" s="26">
        <f t="shared" si="286"/>
        <v>2.9336634198219434E-2</v>
      </c>
      <c r="AM234" s="16">
        <f t="shared" si="268"/>
        <v>0.97488057100599224</v>
      </c>
      <c r="AO234" s="14">
        <v>2056</v>
      </c>
      <c r="AP234" s="23">
        <v>4.5</v>
      </c>
      <c r="AQ234" s="24">
        <f t="shared" si="287"/>
        <v>1.4606466745120732</v>
      </c>
      <c r="AR234" s="34">
        <f t="shared" si="288"/>
        <v>2.4605376730557662</v>
      </c>
      <c r="AS234" s="25">
        <f t="shared" si="289"/>
        <v>1.362365650855025</v>
      </c>
      <c r="AT234" s="26">
        <f t="shared" si="290"/>
        <v>5.8056413501655975E-2</v>
      </c>
      <c r="AU234" s="16">
        <f t="shared" si="269"/>
        <v>1.0981720222007412</v>
      </c>
      <c r="AW234" s="14">
        <v>2056</v>
      </c>
      <c r="AX234" s="23">
        <v>4.5</v>
      </c>
      <c r="AY234" s="24">
        <f t="shared" si="304"/>
        <v>1.4729156520847599</v>
      </c>
      <c r="AZ234" s="34">
        <f t="shared" si="305"/>
        <v>2.4718124694071966</v>
      </c>
      <c r="BA234" s="25">
        <f t="shared" si="306"/>
        <v>1.3797114913956874</v>
      </c>
      <c r="BB234" s="26">
        <f t="shared" si="317"/>
        <v>5.7789830805376495E-2</v>
      </c>
      <c r="BC234" s="16">
        <f t="shared" si="291"/>
        <v>1.0921009780115092</v>
      </c>
      <c r="BD234">
        <v>0.94</v>
      </c>
      <c r="BF234" s="14">
        <v>2056</v>
      </c>
      <c r="BG234" s="23">
        <v>6.5</v>
      </c>
      <c r="BH234" s="24">
        <f t="shared" si="308"/>
        <v>1.1527701619487734</v>
      </c>
      <c r="BI234" s="34">
        <f t="shared" si="318"/>
        <v>2.2744042922845891</v>
      </c>
      <c r="BJ234" s="25">
        <f t="shared" si="309"/>
        <v>1.0760066035147531</v>
      </c>
      <c r="BK234" s="26">
        <f t="shared" si="319"/>
        <v>5.7260413945248348E-2</v>
      </c>
      <c r="BL234" s="16">
        <f t="shared" si="292"/>
        <v>1.198397688769836</v>
      </c>
      <c r="BN234" s="14">
        <v>2056</v>
      </c>
      <c r="BO234" s="23">
        <v>6.5</v>
      </c>
      <c r="BP234" s="24">
        <f t="shared" si="311"/>
        <v>1.1628100000617982</v>
      </c>
      <c r="BQ234" s="34">
        <f t="shared" si="312"/>
        <v>2.3254881076437588</v>
      </c>
      <c r="BR234" s="25">
        <f t="shared" si="313"/>
        <v>1.0899817040673216</v>
      </c>
      <c r="BS234" s="26">
        <f t="shared" si="314"/>
        <v>5.7052473577846499E-2</v>
      </c>
      <c r="BT234" s="16">
        <f t="shared" si="293"/>
        <v>1.2355064035764372</v>
      </c>
      <c r="BU234">
        <v>0.94</v>
      </c>
    </row>
    <row r="235" spans="1:73" x14ac:dyDescent="0.35">
      <c r="A235" s="6">
        <v>2057</v>
      </c>
      <c r="B235" s="23">
        <v>4</v>
      </c>
      <c r="C235" s="24">
        <f t="shared" si="294"/>
        <v>1.2395067152964347</v>
      </c>
      <c r="D235" s="34">
        <f t="shared" si="295"/>
        <v>2.1520131772223863</v>
      </c>
      <c r="E235" s="25">
        <f t="shared" si="296"/>
        <v>1.156943349572902</v>
      </c>
      <c r="F235" s="26">
        <f t="shared" si="297"/>
        <v>6.1226632620842339E-2</v>
      </c>
      <c r="G235" s="16">
        <f t="shared" si="298"/>
        <v>0.99506982764948426</v>
      </c>
      <c r="I235" s="6">
        <v>2057</v>
      </c>
      <c r="J235" s="23">
        <v>4</v>
      </c>
      <c r="K235" s="24">
        <f t="shared" si="299"/>
        <v>1.274316701848504</v>
      </c>
      <c r="L235" s="34">
        <f t="shared" si="300"/>
        <v>2.200648870779716</v>
      </c>
      <c r="M235" s="25">
        <f t="shared" si="301"/>
        <v>1.2317674935072558</v>
      </c>
      <c r="N235" s="26">
        <f t="shared" si="302"/>
        <v>5.987648225985101E-2</v>
      </c>
      <c r="O235" s="16">
        <f t="shared" si="303"/>
        <v>0.96888137727246026</v>
      </c>
      <c r="Q235" s="6">
        <v>2057</v>
      </c>
      <c r="R235" s="23">
        <v>4</v>
      </c>
      <c r="S235" s="24">
        <f t="shared" si="273"/>
        <v>1.2822713038589866</v>
      </c>
      <c r="T235" s="34">
        <f t="shared" si="274"/>
        <v>2.1226900464363729</v>
      </c>
      <c r="U235" s="25">
        <f t="shared" si="275"/>
        <v>1.1118308406713431</v>
      </c>
      <c r="V235" s="26">
        <f t="shared" si="276"/>
        <v>6.6065614329893996E-2</v>
      </c>
      <c r="W235" s="16">
        <f t="shared" si="266"/>
        <v>1.0108592057650299</v>
      </c>
      <c r="Y235" s="6">
        <v>2057</v>
      </c>
      <c r="Z235" s="23">
        <v>4</v>
      </c>
      <c r="AA235" s="24">
        <f t="shared" si="278"/>
        <v>1.2934611326469045</v>
      </c>
      <c r="AB235" s="34">
        <f t="shared" si="279"/>
        <v>2.134505284787958</v>
      </c>
      <c r="AC235" s="25">
        <f t="shared" si="280"/>
        <v>1.1300081304430123</v>
      </c>
      <c r="AD235" s="26">
        <f t="shared" si="281"/>
        <v>0.12830857242330496</v>
      </c>
      <c r="AE235" s="16">
        <f t="shared" si="267"/>
        <v>1.0044971543449457</v>
      </c>
      <c r="AG235" s="6">
        <v>2057</v>
      </c>
      <c r="AH235" s="23">
        <v>4</v>
      </c>
      <c r="AI235" s="24">
        <f t="shared" si="283"/>
        <v>1.2680058293050469</v>
      </c>
      <c r="AJ235" s="34">
        <f t="shared" si="284"/>
        <v>2.1960240648595999</v>
      </c>
      <c r="AK235" s="25">
        <f t="shared" si="285"/>
        <v>1.2246524074763079</v>
      </c>
      <c r="AL235" s="26">
        <f t="shared" si="286"/>
        <v>2.9964944659505506E-2</v>
      </c>
      <c r="AM235" s="16">
        <f t="shared" si="268"/>
        <v>0.97137165738329201</v>
      </c>
      <c r="AO235" s="6">
        <v>2057</v>
      </c>
      <c r="AP235" s="23">
        <v>4.5</v>
      </c>
      <c r="AQ235" s="24">
        <f t="shared" si="287"/>
        <v>1.470425777839578</v>
      </c>
      <c r="AR235" s="34">
        <f t="shared" si="288"/>
        <v>2.4665139495183501</v>
      </c>
      <c r="AS235" s="25">
        <f t="shared" si="289"/>
        <v>1.3715599223359236</v>
      </c>
      <c r="AT235" s="26">
        <f t="shared" si="290"/>
        <v>5.9489251987216184E-2</v>
      </c>
      <c r="AU235" s="16">
        <f t="shared" si="269"/>
        <v>1.0949540271824265</v>
      </c>
      <c r="AW235" s="6">
        <v>2057</v>
      </c>
      <c r="AX235" s="23">
        <v>4.5</v>
      </c>
      <c r="AY235" s="24">
        <f t="shared" si="304"/>
        <v>1.4871742276320199</v>
      </c>
      <c r="AZ235" s="34">
        <f t="shared" si="305"/>
        <v>2.4811788472090934</v>
      </c>
      <c r="BA235" s="25">
        <f t="shared" si="306"/>
        <v>1.3941213033986053</v>
      </c>
      <c r="BB235" s="26">
        <f t="shared" si="317"/>
        <v>5.9138423910208592E-2</v>
      </c>
      <c r="BC235" s="16">
        <f t="shared" si="291"/>
        <v>1.0870575438104881</v>
      </c>
      <c r="BD235">
        <v>0.93</v>
      </c>
      <c r="BF235" s="6">
        <v>2057</v>
      </c>
      <c r="BG235" s="23">
        <v>6.5</v>
      </c>
      <c r="BH235" s="24">
        <f t="shared" si="308"/>
        <v>1.1591293023158895</v>
      </c>
      <c r="BI235" s="34">
        <f t="shared" si="318"/>
        <v>2.2782990120844637</v>
      </c>
      <c r="BJ235" s="25">
        <f t="shared" si="309"/>
        <v>1.0819984801299445</v>
      </c>
      <c r="BK235" s="26">
        <f t="shared" si="319"/>
        <v>5.8378251947943202E-2</v>
      </c>
      <c r="BL235" s="16">
        <f t="shared" si="292"/>
        <v>1.1963005319545192</v>
      </c>
      <c r="BN235" s="6">
        <v>2057</v>
      </c>
      <c r="BO235" s="23">
        <v>6.5</v>
      </c>
      <c r="BP235" s="24">
        <f t="shared" si="311"/>
        <v>1.1728902344524899</v>
      </c>
      <c r="BQ235" s="34">
        <f t="shared" si="312"/>
        <v>2.3391619775427075</v>
      </c>
      <c r="BR235" s="25">
        <f t="shared" si="313"/>
        <v>1.1002491962195504</v>
      </c>
      <c r="BS235" s="26">
        <f t="shared" si="314"/>
        <v>5.81052422478891E-2</v>
      </c>
      <c r="BT235" s="16">
        <f t="shared" si="293"/>
        <v>1.2389127813231571</v>
      </c>
      <c r="BU235">
        <v>0.93</v>
      </c>
    </row>
    <row r="236" spans="1:73" x14ac:dyDescent="0.35">
      <c r="A236" s="14">
        <v>2058</v>
      </c>
      <c r="B236" s="23">
        <v>4</v>
      </c>
      <c r="C236" s="24">
        <f t="shared" si="294"/>
        <v>1.2461442519800523</v>
      </c>
      <c r="D236" s="34">
        <f t="shared" si="295"/>
        <v>2.15608001210619</v>
      </c>
      <c r="E236" s="25">
        <f t="shared" si="296"/>
        <v>1.1632000186249076</v>
      </c>
      <c r="F236" s="26">
        <f t="shared" si="297"/>
        <v>6.2428722959322697E-2</v>
      </c>
      <c r="G236" s="16">
        <f t="shared" si="298"/>
        <v>0.99287999348128242</v>
      </c>
      <c r="I236" s="14">
        <v>2058</v>
      </c>
      <c r="J236" s="23">
        <v>4</v>
      </c>
      <c r="K236" s="24">
        <f t="shared" si="299"/>
        <v>1.2844386534082932</v>
      </c>
      <c r="L236" s="34">
        <f t="shared" si="300"/>
        <v>2.2070263353217636</v>
      </c>
      <c r="M236" s="25">
        <f t="shared" si="301"/>
        <v>1.2415789774180979</v>
      </c>
      <c r="N236" s="26">
        <f t="shared" si="302"/>
        <v>6.1137060965444995E-2</v>
      </c>
      <c r="O236" s="16">
        <f t="shared" si="303"/>
        <v>0.96544735790366576</v>
      </c>
      <c r="Q236" s="14">
        <v>2058</v>
      </c>
      <c r="R236" s="23">
        <v>4</v>
      </c>
      <c r="S236" s="24">
        <f t="shared" si="273"/>
        <v>1.2857563874461149</v>
      </c>
      <c r="T236" s="34">
        <f t="shared" si="274"/>
        <v>2.1247497914863982</v>
      </c>
      <c r="U236" s="25">
        <f t="shared" si="275"/>
        <v>1.1149996792098436</v>
      </c>
      <c r="V236" s="26">
        <f t="shared" si="276"/>
        <v>6.7294079856773645E-2</v>
      </c>
      <c r="W236" s="16">
        <f t="shared" si="266"/>
        <v>1.0097501122765546</v>
      </c>
      <c r="Y236" s="14">
        <v>2058</v>
      </c>
      <c r="Z236" s="23">
        <v>4</v>
      </c>
      <c r="AA236" s="24">
        <f t="shared" si="278"/>
        <v>1.2977017553812271</v>
      </c>
      <c r="AB236" s="34">
        <f t="shared" si="279"/>
        <v>2.1370913613486273</v>
      </c>
      <c r="AC236" s="25">
        <f t="shared" si="280"/>
        <v>1.1339867097671186</v>
      </c>
      <c r="AD236" s="26">
        <f t="shared" si="281"/>
        <v>0.13068125424379928</v>
      </c>
      <c r="AE236" s="16">
        <f t="shared" si="267"/>
        <v>1.0031046515815087</v>
      </c>
      <c r="AG236" s="14">
        <v>2058</v>
      </c>
      <c r="AH236" s="23">
        <v>4</v>
      </c>
      <c r="AI236" s="24">
        <f t="shared" si="283"/>
        <v>1.2778391687394319</v>
      </c>
      <c r="AJ236" s="34">
        <f t="shared" si="284"/>
        <v>2.2022063210828122</v>
      </c>
      <c r="AK236" s="25">
        <f t="shared" si="285"/>
        <v>1.2341635708966343</v>
      </c>
      <c r="AL236" s="26">
        <f t="shared" si="286"/>
        <v>3.059792433838663E-2</v>
      </c>
      <c r="AM236" s="16">
        <f t="shared" si="268"/>
        <v>0.96804275018617791</v>
      </c>
      <c r="AO236" s="14">
        <v>2058</v>
      </c>
      <c r="AP236" s="23">
        <v>4.5</v>
      </c>
      <c r="AQ236" s="24">
        <f t="shared" si="287"/>
        <v>1.4793033986106745</v>
      </c>
      <c r="AR236" s="34">
        <f t="shared" si="288"/>
        <v>2.4719456654255709</v>
      </c>
      <c r="AS236" s="25">
        <f t="shared" si="289"/>
        <v>1.3799164083470323</v>
      </c>
      <c r="AT236" s="26">
        <f t="shared" si="290"/>
        <v>6.0929643150457374E-2</v>
      </c>
      <c r="AU236" s="16">
        <f t="shared" si="269"/>
        <v>1.0920292570785386</v>
      </c>
      <c r="AW236" s="14">
        <v>2058</v>
      </c>
      <c r="AX236" s="23">
        <v>4.5</v>
      </c>
      <c r="AY236" s="24">
        <f t="shared" si="304"/>
        <v>1.5010877657095574</v>
      </c>
      <c r="AZ236" s="34">
        <f t="shared" si="305"/>
        <v>2.4903470482634917</v>
      </c>
      <c r="BA236" s="25">
        <f t="shared" si="306"/>
        <v>1.4082262280976796</v>
      </c>
      <c r="BB236" s="26">
        <f t="shared" si="317"/>
        <v>6.0484243295887981E-2</v>
      </c>
      <c r="BC236" s="16">
        <f t="shared" si="291"/>
        <v>1.0821208201658121</v>
      </c>
      <c r="BD236">
        <v>0.92</v>
      </c>
      <c r="BF236" s="14">
        <v>2058</v>
      </c>
      <c r="BG236" s="23">
        <v>6.5</v>
      </c>
      <c r="BH236" s="24">
        <f t="shared" si="308"/>
        <v>1.1650293534219531</v>
      </c>
      <c r="BI236" s="34">
        <f t="shared" si="318"/>
        <v>2.2819164546072024</v>
      </c>
      <c r="BJ236" s="25">
        <f t="shared" si="309"/>
        <v>1.0875637763187727</v>
      </c>
      <c r="BK236" s="26">
        <f t="shared" si="319"/>
        <v>5.9500941471177703E-2</v>
      </c>
      <c r="BL236" s="16">
        <f t="shared" si="292"/>
        <v>1.1943526782884297</v>
      </c>
      <c r="BN236" s="14">
        <v>2058</v>
      </c>
      <c r="BO236" s="23">
        <v>6.5</v>
      </c>
      <c r="BP236" s="24">
        <f t="shared" si="311"/>
        <v>1.1830003772874857</v>
      </c>
      <c r="BQ236" s="34">
        <f t="shared" si="312"/>
        <v>2.3528621348841083</v>
      </c>
      <c r="BR236" s="25">
        <f t="shared" si="313"/>
        <v>1.1105571305909356</v>
      </c>
      <c r="BS236" s="26">
        <f t="shared" si="314"/>
        <v>5.9155144373926057E-2</v>
      </c>
      <c r="BT236" s="16">
        <f t="shared" si="293"/>
        <v>1.2423050042931727</v>
      </c>
      <c r="BU236">
        <v>0.92</v>
      </c>
    </row>
    <row r="237" spans="1:73" x14ac:dyDescent="0.35">
      <c r="A237" s="6">
        <v>2059</v>
      </c>
      <c r="B237" s="23">
        <v>4</v>
      </c>
      <c r="C237" s="24">
        <f t="shared" si="294"/>
        <v>1.2522046180405511</v>
      </c>
      <c r="D237" s="34">
        <f t="shared" si="295"/>
        <v>2.1597981985001624</v>
      </c>
      <c r="E237" s="25">
        <f t="shared" si="296"/>
        <v>1.1689203053848651</v>
      </c>
      <c r="F237" s="26">
        <f t="shared" si="297"/>
        <v>6.3635741983318145E-2</v>
      </c>
      <c r="G237" s="16">
        <f t="shared" si="298"/>
        <v>0.99087789311529728</v>
      </c>
      <c r="I237" s="6">
        <v>2059</v>
      </c>
      <c r="J237" s="23">
        <v>4</v>
      </c>
      <c r="K237" s="24">
        <f t="shared" si="299"/>
        <v>1.2940634542147638</v>
      </c>
      <c r="L237" s="34">
        <f t="shared" si="300"/>
        <v>2.2130921697931742</v>
      </c>
      <c r="M237" s="25">
        <f t="shared" si="301"/>
        <v>1.2509110304510376</v>
      </c>
      <c r="N237" s="26">
        <f t="shared" si="302"/>
        <v>6.2406249899672236E-2</v>
      </c>
      <c r="O237" s="16">
        <f t="shared" si="303"/>
        <v>0.96218113934213667</v>
      </c>
      <c r="Q237" s="6">
        <v>2059</v>
      </c>
      <c r="R237" s="23">
        <v>4</v>
      </c>
      <c r="S237" s="24">
        <f t="shared" si="273"/>
        <v>1.2887343985278268</v>
      </c>
      <c r="T237" s="34">
        <f t="shared" si="274"/>
        <v>2.1265262900440218</v>
      </c>
      <c r="U237" s="25">
        <f t="shared" si="275"/>
        <v>1.1177327539138802</v>
      </c>
      <c r="V237" s="26">
        <f t="shared" si="276"/>
        <v>6.8524307515866786E-2</v>
      </c>
      <c r="W237" s="16">
        <f t="shared" si="266"/>
        <v>1.0087935361301417</v>
      </c>
      <c r="Y237" s="6">
        <v>2059</v>
      </c>
      <c r="Z237" s="23">
        <v>4</v>
      </c>
      <c r="AA237" s="24">
        <f t="shared" si="278"/>
        <v>1.3014478663154259</v>
      </c>
      <c r="AB237" s="34">
        <f t="shared" si="279"/>
        <v>2.1394013514065082</v>
      </c>
      <c r="AC237" s="25">
        <f t="shared" si="280"/>
        <v>1.1375405406253973</v>
      </c>
      <c r="AD237" s="26">
        <f t="shared" si="281"/>
        <v>0.13305672273206057</v>
      </c>
      <c r="AE237" s="16">
        <f t="shared" si="267"/>
        <v>1.0018608107811109</v>
      </c>
      <c r="AG237" s="6">
        <v>2059</v>
      </c>
      <c r="AH237" s="23">
        <v>4</v>
      </c>
      <c r="AI237" s="24">
        <f t="shared" si="283"/>
        <v>1.2871680602239712</v>
      </c>
      <c r="AJ237" s="34">
        <f t="shared" si="284"/>
        <v>2.2080722685541843</v>
      </c>
      <c r="AK237" s="25">
        <f t="shared" si="285"/>
        <v>1.2431881054679759</v>
      </c>
      <c r="AL237" s="26">
        <f t="shared" si="286"/>
        <v>3.1235314987024244E-2</v>
      </c>
      <c r="AM237" s="16">
        <f t="shared" si="268"/>
        <v>0.96488416308620839</v>
      </c>
      <c r="AO237" s="6">
        <v>2059</v>
      </c>
      <c r="AP237" s="23">
        <v>4.5</v>
      </c>
      <c r="AQ237" s="24">
        <f t="shared" si="287"/>
        <v>1.4873720872435605</v>
      </c>
      <c r="AR237" s="34">
        <f t="shared" si="288"/>
        <v>2.4768887255020777</v>
      </c>
      <c r="AS237" s="25">
        <f t="shared" si="289"/>
        <v>1.3875211161570433</v>
      </c>
      <c r="AT237" s="26">
        <f t="shared" si="290"/>
        <v>6.2376758673450376E-2</v>
      </c>
      <c r="AU237" s="16">
        <f t="shared" si="269"/>
        <v>1.0893676093450344</v>
      </c>
      <c r="AW237" s="6">
        <v>2059</v>
      </c>
      <c r="AX237" s="23">
        <v>4.5</v>
      </c>
      <c r="AY237" s="24">
        <f t="shared" si="304"/>
        <v>1.5147069168019955</v>
      </c>
      <c r="AZ237" s="34">
        <f t="shared" si="305"/>
        <v>2.4993474061247767</v>
      </c>
      <c r="BA237" s="25">
        <f t="shared" si="306"/>
        <v>1.4220729324996566</v>
      </c>
      <c r="BB237" s="26">
        <f t="shared" si="317"/>
        <v>6.1826764807516081E-2</v>
      </c>
      <c r="BC237" s="16">
        <f t="shared" si="291"/>
        <v>1.0772744736251201</v>
      </c>
      <c r="BD237">
        <v>0.91</v>
      </c>
      <c r="BF237" s="6">
        <v>2059</v>
      </c>
      <c r="BG237" s="23">
        <v>6.5</v>
      </c>
      <c r="BH237" s="24">
        <f t="shared" si="308"/>
        <v>1.1705093614466875</v>
      </c>
      <c r="BI237" s="34">
        <f t="shared" si="318"/>
        <v>2.2852802018314611</v>
      </c>
      <c r="BJ237" s="25">
        <f t="shared" si="309"/>
        <v>1.0927387720484016</v>
      </c>
      <c r="BK237" s="26">
        <f t="shared" si="319"/>
        <v>6.0628051462457207E-2</v>
      </c>
      <c r="BL237" s="16">
        <f t="shared" si="292"/>
        <v>1.1925414297830594</v>
      </c>
      <c r="BN237" s="6">
        <v>2059</v>
      </c>
      <c r="BO237" s="23">
        <v>6.5</v>
      </c>
      <c r="BP237" s="24">
        <f t="shared" si="311"/>
        <v>1.1931503425646295</v>
      </c>
      <c r="BQ237" s="34">
        <f t="shared" si="312"/>
        <v>2.3665946514859231</v>
      </c>
      <c r="BR237" s="25">
        <f t="shared" si="313"/>
        <v>1.1209148484398817</v>
      </c>
      <c r="BS237" s="26">
        <f t="shared" si="314"/>
        <v>6.02020355931253E-2</v>
      </c>
      <c r="BT237" s="16">
        <f t="shared" si="293"/>
        <v>1.2456798030460414</v>
      </c>
      <c r="BU237">
        <v>0.91</v>
      </c>
    </row>
    <row r="238" spans="1:73" x14ac:dyDescent="0.35">
      <c r="A238" s="14">
        <v>2060</v>
      </c>
      <c r="B238" s="23">
        <v>4</v>
      </c>
      <c r="C238" s="24">
        <f t="shared" si="294"/>
        <v>1.2577454308034151</v>
      </c>
      <c r="D238" s="34">
        <f t="shared" si="295"/>
        <v>2.1632025391809053</v>
      </c>
      <c r="E238" s="25">
        <f t="shared" si="296"/>
        <v>1.1741577525860085</v>
      </c>
      <c r="F238" s="26">
        <f t="shared" si="297"/>
        <v>6.4847157609657369E-2</v>
      </c>
      <c r="G238" s="16">
        <f t="shared" si="298"/>
        <v>0.98904478659489681</v>
      </c>
      <c r="I238" s="14">
        <v>2060</v>
      </c>
      <c r="J238" s="23">
        <v>4</v>
      </c>
      <c r="K238" s="24">
        <f t="shared" si="299"/>
        <v>1.3032179462746456</v>
      </c>
      <c r="L238" s="34">
        <f t="shared" si="300"/>
        <v>2.2188631989859888</v>
      </c>
      <c r="M238" s="25">
        <f t="shared" si="301"/>
        <v>1.2597895369015213</v>
      </c>
      <c r="N238" s="26">
        <f t="shared" si="302"/>
        <v>6.3683556057705301E-2</v>
      </c>
      <c r="O238" s="16">
        <f t="shared" si="303"/>
        <v>0.95907366208446754</v>
      </c>
      <c r="Q238" s="14">
        <v>2060</v>
      </c>
      <c r="R238" s="23">
        <v>4</v>
      </c>
      <c r="S238" s="24">
        <f t="shared" si="273"/>
        <v>1.2913028874731862</v>
      </c>
      <c r="T238" s="34">
        <f t="shared" si="274"/>
        <v>2.128074026081455</v>
      </c>
      <c r="U238" s="25">
        <f t="shared" si="275"/>
        <v>1.120113886279162</v>
      </c>
      <c r="V238" s="26">
        <f t="shared" si="276"/>
        <v>6.9755883064025234E-2</v>
      </c>
      <c r="W238" s="16">
        <f t="shared" si="266"/>
        <v>1.007960139802293</v>
      </c>
      <c r="Y238" s="14">
        <v>2060</v>
      </c>
      <c r="Z238" s="23">
        <v>4</v>
      </c>
      <c r="AA238" s="24">
        <f t="shared" si="278"/>
        <v>1.3047940468366555</v>
      </c>
      <c r="AB238" s="34">
        <f t="shared" si="279"/>
        <v>2.1414880339503073</v>
      </c>
      <c r="AC238" s="25">
        <f t="shared" si="280"/>
        <v>1.1407508214620112</v>
      </c>
      <c r="AD238" s="26">
        <f t="shared" si="281"/>
        <v>0.13543416078096845</v>
      </c>
      <c r="AE238" s="16">
        <f t="shared" si="267"/>
        <v>1.0007372124882961</v>
      </c>
      <c r="AG238" s="14">
        <v>2060</v>
      </c>
      <c r="AH238" s="23">
        <v>4</v>
      </c>
      <c r="AI238" s="24">
        <f t="shared" si="283"/>
        <v>1.2960196486147877</v>
      </c>
      <c r="AJ238" s="34">
        <f t="shared" si="284"/>
        <v>2.2136389280095803</v>
      </c>
      <c r="AK238" s="25">
        <f t="shared" si="285"/>
        <v>1.2517521969378158</v>
      </c>
      <c r="AL238" s="26">
        <f t="shared" si="286"/>
        <v>3.1876872257704997E-2</v>
      </c>
      <c r="AM238" s="16">
        <f t="shared" si="268"/>
        <v>0.96188673107176448</v>
      </c>
      <c r="AO238" s="14">
        <v>2060</v>
      </c>
      <c r="AP238" s="23">
        <v>4.5</v>
      </c>
      <c r="AQ238" s="24">
        <f t="shared" si="287"/>
        <v>1.4947148889165947</v>
      </c>
      <c r="AR238" s="34">
        <f t="shared" si="288"/>
        <v>2.4813932928697238</v>
      </c>
      <c r="AS238" s="25">
        <f t="shared" si="289"/>
        <v>1.3944512197995746</v>
      </c>
      <c r="AT238" s="26">
        <f t="shared" si="290"/>
        <v>6.3829855327320231E-2</v>
      </c>
      <c r="AU238" s="16">
        <f t="shared" si="269"/>
        <v>1.0869420730701491</v>
      </c>
      <c r="AW238" s="14">
        <v>2060</v>
      </c>
      <c r="AX238" s="23">
        <v>4.5</v>
      </c>
      <c r="AY238" s="24">
        <f t="shared" si="304"/>
        <v>1.5280767407043685</v>
      </c>
      <c r="AZ238" s="34">
        <f t="shared" si="305"/>
        <v>2.5082069449448632</v>
      </c>
      <c r="BA238" s="25">
        <f t="shared" si="306"/>
        <v>1.4357029922228668</v>
      </c>
      <c r="BB238" s="26">
        <f t="shared" si="317"/>
        <v>6.3165514785508858E-2</v>
      </c>
      <c r="BC238" s="16">
        <f t="shared" si="291"/>
        <v>1.0725039527219964</v>
      </c>
      <c r="BD238">
        <v>0.9</v>
      </c>
      <c r="BF238" s="14">
        <v>2060</v>
      </c>
      <c r="BG238" s="23">
        <v>6.5</v>
      </c>
      <c r="BH238" s="24">
        <f t="shared" si="308"/>
        <v>1.1756050503667599</v>
      </c>
      <c r="BI238" s="34">
        <f t="shared" si="318"/>
        <v>2.2884118292882478</v>
      </c>
      <c r="BJ238" s="25">
        <f t="shared" si="309"/>
        <v>1.0975566604434586</v>
      </c>
      <c r="BK238" s="26">
        <f t="shared" si="319"/>
        <v>6.1759187548302154E-2</v>
      </c>
      <c r="BL238" s="16">
        <f t="shared" si="292"/>
        <v>1.1908551688447893</v>
      </c>
      <c r="BN238" s="14">
        <v>2060</v>
      </c>
      <c r="BO238" s="23">
        <v>6.5</v>
      </c>
      <c r="BP238" s="24">
        <f t="shared" si="311"/>
        <v>1.2033493283875405</v>
      </c>
      <c r="BQ238" s="34">
        <f t="shared" si="312"/>
        <v>2.3803651818119702</v>
      </c>
      <c r="BR238" s="25">
        <f t="shared" si="313"/>
        <v>1.1313310489414923</v>
      </c>
      <c r="BS238" s="26">
        <f t="shared" si="314"/>
        <v>6.1245778773502811E-2</v>
      </c>
      <c r="BT238" s="16">
        <f t="shared" si="293"/>
        <v>1.2490341328704779</v>
      </c>
      <c r="BU238">
        <v>0.9</v>
      </c>
    </row>
    <row r="239" spans="1:73" x14ac:dyDescent="0.35">
      <c r="A239" s="6">
        <v>2061</v>
      </c>
      <c r="B239" s="23">
        <v>4</v>
      </c>
      <c r="C239" s="24">
        <f t="shared" si="294"/>
        <v>1.2628185530986225</v>
      </c>
      <c r="D239" s="34">
        <f t="shared" si="295"/>
        <v>2.1663243610193565</v>
      </c>
      <c r="E239" s="25">
        <f t="shared" si="296"/>
        <v>1.1789605554143949</v>
      </c>
      <c r="F239" s="26">
        <f t="shared" si="297"/>
        <v>6.6062490909428784E-2</v>
      </c>
      <c r="G239" s="16">
        <f t="shared" si="298"/>
        <v>0.98736380560496162</v>
      </c>
      <c r="I239" s="6">
        <v>2061</v>
      </c>
      <c r="J239" s="23">
        <v>4</v>
      </c>
      <c r="K239" s="24">
        <f t="shared" si="299"/>
        <v>1.311927521382896</v>
      </c>
      <c r="L239" s="34">
        <f t="shared" si="300"/>
        <v>2.2243553386877339</v>
      </c>
      <c r="M239" s="25">
        <f t="shared" si="301"/>
        <v>1.2682389825965141</v>
      </c>
      <c r="N239" s="26">
        <f t="shared" si="302"/>
        <v>6.4968513080834178E-2</v>
      </c>
      <c r="O239" s="16">
        <f t="shared" si="303"/>
        <v>0.95611635609121981</v>
      </c>
      <c r="Q239" s="6">
        <v>2061</v>
      </c>
      <c r="R239" s="23">
        <v>4</v>
      </c>
      <c r="S239" s="24">
        <f t="shared" si="273"/>
        <v>1.2935406280474309</v>
      </c>
      <c r="T239" s="34">
        <f t="shared" si="274"/>
        <v>2.1294369964373407</v>
      </c>
      <c r="U239" s="25">
        <f t="shared" si="275"/>
        <v>1.1222107637497549</v>
      </c>
      <c r="V239" s="26">
        <f t="shared" si="276"/>
        <v>7.0988472015807075E-2</v>
      </c>
      <c r="W239" s="16">
        <f t="shared" si="266"/>
        <v>1.0072262326875858</v>
      </c>
      <c r="Y239" s="6">
        <v>2061</v>
      </c>
      <c r="Z239" s="23">
        <v>4</v>
      </c>
      <c r="AA239" s="24">
        <f t="shared" si="278"/>
        <v>1.307816750963986</v>
      </c>
      <c r="AB239" s="34">
        <f t="shared" si="279"/>
        <v>2.1433940724199365</v>
      </c>
      <c r="AC239" s="25">
        <f t="shared" si="280"/>
        <v>1.1436831883383642</v>
      </c>
      <c r="AD239" s="26">
        <f t="shared" si="281"/>
        <v>0.13781290806539775</v>
      </c>
      <c r="AE239" s="16">
        <f t="shared" si="267"/>
        <v>0.99971088408157227</v>
      </c>
      <c r="AG239" s="6">
        <v>2061</v>
      </c>
      <c r="AH239" s="23">
        <v>4</v>
      </c>
      <c r="AI239" s="24">
        <f t="shared" si="283"/>
        <v>1.3044196178356995</v>
      </c>
      <c r="AJ239" s="34">
        <f t="shared" si="284"/>
        <v>2.2189224041313049</v>
      </c>
      <c r="AK239" s="25">
        <f t="shared" si="285"/>
        <v>1.2598806217404694</v>
      </c>
      <c r="AL239" s="26">
        <f t="shared" si="286"/>
        <v>3.2522364954737315E-2</v>
      </c>
      <c r="AM239" s="16">
        <f t="shared" si="268"/>
        <v>0.95904178239083548</v>
      </c>
      <c r="AO239" s="6">
        <v>2061</v>
      </c>
      <c r="AP239" s="23">
        <v>4.5</v>
      </c>
      <c r="AQ239" s="24">
        <f t="shared" si="287"/>
        <v>1.5014063197896772</v>
      </c>
      <c r="AR239" s="34">
        <f t="shared" si="288"/>
        <v>2.4855043787302531</v>
      </c>
      <c r="AS239" s="25">
        <f t="shared" si="289"/>
        <v>1.4007759672773124</v>
      </c>
      <c r="AT239" s="26">
        <f t="shared" si="290"/>
        <v>6.5288266233296532E-2</v>
      </c>
      <c r="AU239" s="16">
        <f t="shared" si="269"/>
        <v>1.0847284114529407</v>
      </c>
      <c r="AW239" s="6">
        <v>2061</v>
      </c>
      <c r="AX239" s="23">
        <v>4.5</v>
      </c>
      <c r="AY239" s="24">
        <f t="shared" si="304"/>
        <v>1.5412373811707112</v>
      </c>
      <c r="AZ239" s="34">
        <f t="shared" si="305"/>
        <v>2.5169497775316936</v>
      </c>
      <c r="BA239" s="25">
        <f t="shared" si="306"/>
        <v>1.4491535038949135</v>
      </c>
      <c r="BB239" s="26">
        <f t="shared" si="317"/>
        <v>6.4500063731534912E-2</v>
      </c>
      <c r="BC239" s="16">
        <f t="shared" si="291"/>
        <v>1.0677962736367801</v>
      </c>
      <c r="BD239">
        <v>0.89</v>
      </c>
      <c r="BF239" s="6">
        <v>2061</v>
      </c>
      <c r="BG239" s="23">
        <v>6.5</v>
      </c>
      <c r="BH239" s="24">
        <f t="shared" si="308"/>
        <v>1.1803491046221626</v>
      </c>
      <c r="BI239" s="34">
        <f t="shared" si="318"/>
        <v>2.2913310767775448</v>
      </c>
      <c r="BJ239" s="25">
        <f t="shared" si="309"/>
        <v>1.1020478104269922</v>
      </c>
      <c r="BK239" s="26">
        <f t="shared" si="319"/>
        <v>6.289398891344955E-2</v>
      </c>
      <c r="BL239" s="16">
        <f t="shared" si="292"/>
        <v>1.1892832663505526</v>
      </c>
      <c r="BN239" s="6">
        <v>2061</v>
      </c>
      <c r="BO239" s="23">
        <v>6.5</v>
      </c>
      <c r="BP239" s="24">
        <f t="shared" si="311"/>
        <v>1.2136059006164639</v>
      </c>
      <c r="BQ239" s="34">
        <f t="shared" si="312"/>
        <v>2.3941790122666706</v>
      </c>
      <c r="BR239" s="25">
        <f t="shared" si="313"/>
        <v>1.1418138650256475</v>
      </c>
      <c r="BS239" s="26">
        <f t="shared" si="314"/>
        <v>6.2286243057427686E-2</v>
      </c>
      <c r="BT239" s="16">
        <f t="shared" si="293"/>
        <v>1.2523651472410231</v>
      </c>
      <c r="BU239">
        <v>0.89</v>
      </c>
    </row>
    <row r="240" spans="1:73" x14ac:dyDescent="0.35">
      <c r="A240" s="14">
        <v>2062</v>
      </c>
      <c r="B240" s="23">
        <v>4</v>
      </c>
      <c r="C240" s="24">
        <f t="shared" si="294"/>
        <v>1.2674706679882684</v>
      </c>
      <c r="D240" s="34">
        <f t="shared" si="295"/>
        <v>2.1691918621352873</v>
      </c>
      <c r="E240" s="25">
        <f t="shared" si="296"/>
        <v>1.1833720955927496</v>
      </c>
      <c r="F240" s="26">
        <f t="shared" si="297"/>
        <v>6.728131079921891E-2</v>
      </c>
      <c r="G240" s="16">
        <f t="shared" si="298"/>
        <v>0.98581976654253767</v>
      </c>
      <c r="I240" s="14">
        <v>2062</v>
      </c>
      <c r="J240" s="23">
        <v>4</v>
      </c>
      <c r="K240" s="24">
        <f t="shared" si="299"/>
        <v>1.3202161994746502</v>
      </c>
      <c r="L240" s="34">
        <f t="shared" si="300"/>
        <v>2.2295836447930633</v>
      </c>
      <c r="M240" s="25">
        <f t="shared" si="301"/>
        <v>1.2762825304508665</v>
      </c>
      <c r="N240" s="26">
        <f t="shared" si="302"/>
        <v>6.6260679816827817E-2</v>
      </c>
      <c r="O240" s="16">
        <f t="shared" si="303"/>
        <v>0.95330111434219678</v>
      </c>
      <c r="Q240" s="14">
        <v>2062</v>
      </c>
      <c r="R240" s="23">
        <v>4</v>
      </c>
      <c r="S240" s="24">
        <f t="shared" si="273"/>
        <v>1.2955112315567447</v>
      </c>
      <c r="T240" s="34">
        <f t="shared" si="274"/>
        <v>2.130650729393659</v>
      </c>
      <c r="U240" s="25">
        <f t="shared" si="275"/>
        <v>1.124078045221014</v>
      </c>
      <c r="V240" s="26">
        <f t="shared" si="276"/>
        <v>7.22218042916037E-2</v>
      </c>
      <c r="W240" s="16">
        <f t="shared" si="266"/>
        <v>1.006572684172645</v>
      </c>
      <c r="Y240" s="14">
        <v>2062</v>
      </c>
      <c r="Z240" s="23">
        <v>4</v>
      </c>
      <c r="AA240" s="24">
        <f t="shared" si="278"/>
        <v>1.3105777796437537</v>
      </c>
      <c r="AB240" s="34">
        <f t="shared" si="279"/>
        <v>2.1451539534548099</v>
      </c>
      <c r="AC240" s="25">
        <f t="shared" si="280"/>
        <v>1.1463906976227844</v>
      </c>
      <c r="AD240" s="26">
        <f t="shared" si="281"/>
        <v>0.14019243099323789</v>
      </c>
      <c r="AE240" s="16">
        <f t="shared" si="267"/>
        <v>0.99876325583202541</v>
      </c>
      <c r="AG240" s="14">
        <v>2062</v>
      </c>
      <c r="AH240" s="23">
        <v>4</v>
      </c>
      <c r="AI240" s="24">
        <f t="shared" si="283"/>
        <v>1.3123922695054351</v>
      </c>
      <c r="AJ240" s="34">
        <f t="shared" si="284"/>
        <v>2.2239379348500043</v>
      </c>
      <c r="AK240" s="25">
        <f t="shared" si="285"/>
        <v>1.2675968228461605</v>
      </c>
      <c r="AL240" s="26">
        <f t="shared" si="286"/>
        <v>3.3171574326610859E-2</v>
      </c>
      <c r="AM240" s="16">
        <f t="shared" si="268"/>
        <v>0.95634111200384386</v>
      </c>
      <c r="AO240" s="14">
        <v>2062</v>
      </c>
      <c r="AP240" s="23">
        <v>4.5</v>
      </c>
      <c r="AQ240" s="24">
        <f t="shared" si="287"/>
        <v>1.5075132429642817</v>
      </c>
      <c r="AR240" s="34">
        <f t="shared" si="288"/>
        <v>2.4892623714855229</v>
      </c>
      <c r="AS240" s="25">
        <f t="shared" si="289"/>
        <v>1.4065574945931123</v>
      </c>
      <c r="AT240" s="26">
        <f t="shared" si="290"/>
        <v>6.6751393021284494E-2</v>
      </c>
      <c r="AU240" s="16">
        <f t="shared" si="269"/>
        <v>1.0827048768924106</v>
      </c>
      <c r="AW240" s="14">
        <v>2062</v>
      </c>
      <c r="AX240" s="23">
        <v>4.5</v>
      </c>
      <c r="AY240" s="24">
        <f t="shared" si="304"/>
        <v>1.5542246572207727</v>
      </c>
      <c r="AZ240" s="34">
        <f t="shared" si="305"/>
        <v>2.5255974544701929</v>
      </c>
      <c r="BA240" s="25">
        <f t="shared" si="306"/>
        <v>1.4624576222618355</v>
      </c>
      <c r="BB240" s="26">
        <f t="shared" si="317"/>
        <v>6.5830020759925306E-2</v>
      </c>
      <c r="BC240" s="16">
        <f t="shared" si="291"/>
        <v>1.0631398322083574</v>
      </c>
      <c r="BD240">
        <v>0.88</v>
      </c>
      <c r="BF240" s="14">
        <v>2062</v>
      </c>
      <c r="BG240" s="23">
        <v>6.5</v>
      </c>
      <c r="BH240" s="24">
        <f t="shared" si="308"/>
        <v>1.1847714277321986</v>
      </c>
      <c r="BI240" s="34">
        <f t="shared" si="318"/>
        <v>2.2940560045596761</v>
      </c>
      <c r="BJ240" s="25">
        <f t="shared" si="309"/>
        <v>1.1062400070148863</v>
      </c>
      <c r="BK240" s="26">
        <f t="shared" si="319"/>
        <v>6.4032125445584509E-2</v>
      </c>
      <c r="BL240" s="16">
        <f t="shared" si="292"/>
        <v>1.1878159975447897</v>
      </c>
      <c r="BN240" s="14">
        <v>2062</v>
      </c>
      <c r="BO240" s="23">
        <v>6.5</v>
      </c>
      <c r="BP240" s="24">
        <f t="shared" si="311"/>
        <v>1.2239280675441295</v>
      </c>
      <c r="BQ240" s="34">
        <f t="shared" si="312"/>
        <v>2.4080411052512369</v>
      </c>
      <c r="BR240" s="25">
        <f t="shared" si="313"/>
        <v>1.1523709311557491</v>
      </c>
      <c r="BS240" s="26">
        <f t="shared" si="314"/>
        <v>6.3323303005085374E-2</v>
      </c>
      <c r="BT240" s="16">
        <f t="shared" si="293"/>
        <v>1.2556701740954879</v>
      </c>
      <c r="BU240">
        <v>0.88</v>
      </c>
    </row>
    <row r="241" spans="1:73" x14ac:dyDescent="0.35">
      <c r="A241" s="6">
        <v>2063</v>
      </c>
      <c r="B241" s="23">
        <v>4</v>
      </c>
      <c r="C241" s="24">
        <f t="shared" si="294"/>
        <v>1.2717437960935272</v>
      </c>
      <c r="D241" s="34">
        <f t="shared" si="295"/>
        <v>2.1718304243799018</v>
      </c>
      <c r="E241" s="25">
        <f t="shared" si="296"/>
        <v>1.1874314221229259</v>
      </c>
      <c r="F241" s="26">
        <f t="shared" si="297"/>
        <v>6.8503229262560958E-2</v>
      </c>
      <c r="G241" s="16">
        <f t="shared" si="298"/>
        <v>0.98439900225697596</v>
      </c>
      <c r="I241" s="6">
        <v>2063</v>
      </c>
      <c r="J241" s="23">
        <v>4</v>
      </c>
      <c r="K241" s="24">
        <f t="shared" si="299"/>
        <v>1.3281067027439779</v>
      </c>
      <c r="L241" s="34">
        <f t="shared" si="300"/>
        <v>2.234562359761993</v>
      </c>
      <c r="M241" s="25">
        <f t="shared" si="301"/>
        <v>1.2839420919415274</v>
      </c>
      <c r="N241" s="26">
        <f t="shared" si="302"/>
        <v>6.755963895807636E-2</v>
      </c>
      <c r="O241" s="16">
        <f t="shared" si="303"/>
        <v>0.9506202678204656</v>
      </c>
      <c r="Q241" s="6">
        <v>2063</v>
      </c>
      <c r="R241" s="23">
        <v>4</v>
      </c>
      <c r="S241" s="24">
        <f t="shared" si="273"/>
        <v>1.2972660653378045</v>
      </c>
      <c r="T241" s="34">
        <f t="shared" si="274"/>
        <v>2.1317439147143684</v>
      </c>
      <c r="U241" s="25">
        <f t="shared" si="275"/>
        <v>1.1257598687913355</v>
      </c>
      <c r="V241" s="26">
        <f t="shared" si="276"/>
        <v>7.3455661820714988E-2</v>
      </c>
      <c r="W241" s="16">
        <f t="shared" si="266"/>
        <v>1.0059840459230329</v>
      </c>
      <c r="Y241" s="6">
        <v>2063</v>
      </c>
      <c r="Z241" s="23">
        <v>4</v>
      </c>
      <c r="AA241" s="24">
        <f t="shared" si="278"/>
        <v>1.3131270891606852</v>
      </c>
      <c r="AB241" s="34">
        <f t="shared" si="279"/>
        <v>2.1467955540612076</v>
      </c>
      <c r="AC241" s="25">
        <f t="shared" si="280"/>
        <v>1.1489162370172428</v>
      </c>
      <c r="AD241" s="26">
        <f t="shared" si="281"/>
        <v>0.14257229841560662</v>
      </c>
      <c r="AE241" s="16">
        <f t="shared" si="267"/>
        <v>0.99787931704396482</v>
      </c>
      <c r="AG241" s="6">
        <v>2063</v>
      </c>
      <c r="AH241" s="23">
        <v>4</v>
      </c>
      <c r="AI241" s="24">
        <f t="shared" si="283"/>
        <v>1.3199605973331368</v>
      </c>
      <c r="AJ241" s="34">
        <f t="shared" si="284"/>
        <v>2.2286999379931403</v>
      </c>
      <c r="AK241" s="25">
        <f t="shared" si="285"/>
        <v>1.2749229815279084</v>
      </c>
      <c r="AL241" s="26">
        <f t="shared" si="286"/>
        <v>3.3824293396251849E-2</v>
      </c>
      <c r="AM241" s="16">
        <f t="shared" si="268"/>
        <v>0.95377695646523186</v>
      </c>
      <c r="AO241" s="6">
        <v>2063</v>
      </c>
      <c r="AP241" s="23">
        <v>4.5</v>
      </c>
      <c r="AQ241" s="24">
        <f t="shared" si="287"/>
        <v>1.5130956544793255</v>
      </c>
      <c r="AR241" s="34">
        <f t="shared" si="288"/>
        <v>2.4927035115152205</v>
      </c>
      <c r="AS241" s="25">
        <f t="shared" si="289"/>
        <v>1.4118515561772624</v>
      </c>
      <c r="AT241" s="26">
        <f t="shared" si="290"/>
        <v>6.8218698793778162E-2</v>
      </c>
      <c r="AU241" s="16">
        <f t="shared" si="269"/>
        <v>1.0808519553379581</v>
      </c>
      <c r="AW241" s="6">
        <v>2063</v>
      </c>
      <c r="AX241" s="23">
        <v>4.5</v>
      </c>
      <c r="AY241" s="24">
        <f t="shared" si="304"/>
        <v>1.5670705817511379</v>
      </c>
      <c r="AZ241" s="34">
        <f t="shared" si="305"/>
        <v>2.5341692705314025</v>
      </c>
      <c r="BA241" s="25">
        <f t="shared" si="306"/>
        <v>1.4756450315867733</v>
      </c>
      <c r="BB241" s="26">
        <f t="shared" si="317"/>
        <v>6.7155028733321895E-2</v>
      </c>
      <c r="BC241" s="16">
        <f t="shared" si="291"/>
        <v>1.0585242389446292</v>
      </c>
      <c r="BD241">
        <v>0.87</v>
      </c>
      <c r="BF241" s="6">
        <v>2063</v>
      </c>
      <c r="BG241" s="23">
        <v>6.5</v>
      </c>
      <c r="BH241" s="24">
        <f t="shared" si="308"/>
        <v>1.1888993789073832</v>
      </c>
      <c r="BI241" s="34">
        <f t="shared" si="318"/>
        <v>2.296603136257287</v>
      </c>
      <c r="BJ241" s="25">
        <f t="shared" si="309"/>
        <v>1.1101586711650571</v>
      </c>
      <c r="BK241" s="26">
        <f t="shared" si="319"/>
        <v>6.5173295123009525E-2</v>
      </c>
      <c r="BL241" s="16">
        <f t="shared" si="292"/>
        <v>1.1864444650922299</v>
      </c>
      <c r="BN241" s="6">
        <v>2063</v>
      </c>
      <c r="BO241" s="23">
        <v>6.5</v>
      </c>
      <c r="BP241" s="24">
        <f t="shared" si="311"/>
        <v>1.2343233466357872</v>
      </c>
      <c r="BQ241" s="34">
        <f t="shared" si="312"/>
        <v>2.4219561385861397</v>
      </c>
      <c r="BR241" s="25">
        <f t="shared" si="313"/>
        <v>1.1630094439786771</v>
      </c>
      <c r="BS241" s="26">
        <f t="shared" si="314"/>
        <v>6.4356837826202912E-2</v>
      </c>
      <c r="BT241" s="16">
        <f t="shared" si="293"/>
        <v>1.2589466946074626</v>
      </c>
      <c r="BU241">
        <v>0.87</v>
      </c>
    </row>
    <row r="242" spans="1:73" x14ac:dyDescent="0.35">
      <c r="A242" s="14">
        <v>2064</v>
      </c>
      <c r="B242" s="23">
        <v>4</v>
      </c>
      <c r="C242" s="24">
        <f t="shared" si="294"/>
        <v>1.275675761253819</v>
      </c>
      <c r="D242" s="34">
        <f t="shared" si="295"/>
        <v>2.17426289460938</v>
      </c>
      <c r="E242" s="25">
        <f t="shared" si="296"/>
        <v>1.1911736840144307</v>
      </c>
      <c r="F242" s="26">
        <f t="shared" si="297"/>
        <v>6.9727897048639048E-2</v>
      </c>
      <c r="G242" s="16">
        <f t="shared" si="298"/>
        <v>0.98308921059494936</v>
      </c>
      <c r="I242" s="14">
        <v>2064</v>
      </c>
      <c r="J242" s="23">
        <v>4</v>
      </c>
      <c r="K242" s="24">
        <f t="shared" si="299"/>
        <v>1.3356205257581559</v>
      </c>
      <c r="L242" s="34">
        <f t="shared" si="300"/>
        <v>2.2393049565680996</v>
      </c>
      <c r="M242" s="25">
        <f t="shared" si="301"/>
        <v>1.2912383947201533</v>
      </c>
      <c r="N242" s="26">
        <f t="shared" si="302"/>
        <v>6.8864995753311731E-2</v>
      </c>
      <c r="O242" s="16">
        <f t="shared" si="303"/>
        <v>0.94806656184794624</v>
      </c>
      <c r="Q242" s="14">
        <v>2064</v>
      </c>
      <c r="R242" s="23">
        <v>4</v>
      </c>
      <c r="S242" s="24">
        <f t="shared" si="273"/>
        <v>1.2988466094927213</v>
      </c>
      <c r="T242" s="34">
        <f t="shared" si="274"/>
        <v>2.1327397199321165</v>
      </c>
      <c r="U242" s="25">
        <f t="shared" si="275"/>
        <v>1.1272918768186408</v>
      </c>
      <c r="V242" s="26">
        <f t="shared" si="276"/>
        <v>7.4689868530600459E-2</v>
      </c>
      <c r="W242" s="16">
        <f t="shared" si="266"/>
        <v>1.0054478431134757</v>
      </c>
      <c r="Y242" s="14">
        <v>2064</v>
      </c>
      <c r="Z242" s="23">
        <v>4</v>
      </c>
      <c r="AA242" s="24">
        <f t="shared" si="278"/>
        <v>1.3155050612883252</v>
      </c>
      <c r="AB242" s="34">
        <f t="shared" si="279"/>
        <v>2.1483414084159942</v>
      </c>
      <c r="AC242" s="25">
        <f t="shared" si="280"/>
        <v>1.1512944744861449</v>
      </c>
      <c r="AD242" s="26">
        <f t="shared" si="281"/>
        <v>0.14495216199244981</v>
      </c>
      <c r="AE242" s="16">
        <f t="shared" si="267"/>
        <v>0.99704693392984933</v>
      </c>
      <c r="AG242" s="14">
        <v>2064</v>
      </c>
      <c r="AH242" s="23">
        <v>4</v>
      </c>
      <c r="AI242" s="24">
        <f t="shared" si="283"/>
        <v>1.3271463575099076</v>
      </c>
      <c r="AJ242" s="34">
        <f t="shared" si="284"/>
        <v>2.2332220554228543</v>
      </c>
      <c r="AK242" s="25">
        <f t="shared" si="285"/>
        <v>1.2818800852659298</v>
      </c>
      <c r="AL242" s="26">
        <f t="shared" si="286"/>
        <v>3.4480326327323993E-2</v>
      </c>
      <c r="AM242" s="16">
        <f t="shared" si="268"/>
        <v>0.95134197015692457</v>
      </c>
      <c r="AO242" s="14">
        <v>2064</v>
      </c>
      <c r="AP242" s="23">
        <v>4.5</v>
      </c>
      <c r="AQ242" s="24">
        <f t="shared" si="287"/>
        <v>1.5182073885825176</v>
      </c>
      <c r="AR242" s="34">
        <f t="shared" si="288"/>
        <v>2.495860317193249</v>
      </c>
      <c r="AS242" s="25">
        <f t="shared" si="289"/>
        <v>1.4167081802973063</v>
      </c>
      <c r="AT242" s="26">
        <f t="shared" si="290"/>
        <v>6.9689701812404414E-2</v>
      </c>
      <c r="AU242" s="16">
        <f t="shared" si="269"/>
        <v>1.0791521368959427</v>
      </c>
      <c r="AW242" s="14">
        <v>2064</v>
      </c>
      <c r="AX242" s="23">
        <v>4.5</v>
      </c>
      <c r="AY242" s="24">
        <f t="shared" si="304"/>
        <v>1.5798038166989248</v>
      </c>
      <c r="AZ242" s="34">
        <f t="shared" si="305"/>
        <v>2.5426825337812069</v>
      </c>
      <c r="BA242" s="25">
        <f t="shared" si="306"/>
        <v>1.4887423596633951</v>
      </c>
      <c r="BB242" s="26">
        <f t="shared" si="317"/>
        <v>6.8474759994706383E-2</v>
      </c>
      <c r="BC242" s="16">
        <f t="shared" si="291"/>
        <v>1.0539401741178118</v>
      </c>
      <c r="BD242">
        <v>0.86</v>
      </c>
      <c r="BF242" s="14">
        <v>2064</v>
      </c>
      <c r="BG242" s="23">
        <v>6.5</v>
      </c>
      <c r="BH242" s="24">
        <f t="shared" si="308"/>
        <v>1.1927579895294527</v>
      </c>
      <c r="BI242" s="34">
        <f t="shared" si="318"/>
        <v>2.2989875895986507</v>
      </c>
      <c r="BJ242" s="25">
        <f t="shared" si="309"/>
        <v>1.1138270609210013</v>
      </c>
      <c r="BK242" s="26">
        <f t="shared" si="319"/>
        <v>6.6317221624581285E-2</v>
      </c>
      <c r="BL242" s="16">
        <f t="shared" si="292"/>
        <v>1.1851605286776494</v>
      </c>
      <c r="BN242" s="14">
        <v>2064</v>
      </c>
      <c r="BO242" s="23">
        <v>6.5</v>
      </c>
      <c r="BP242" s="24">
        <f t="shared" si="311"/>
        <v>1.2447988242497039</v>
      </c>
      <c r="BQ242" s="34">
        <f t="shared" si="312"/>
        <v>2.4359285408335558</v>
      </c>
      <c r="BR242" s="25">
        <f t="shared" si="313"/>
        <v>1.1737362166670089</v>
      </c>
      <c r="BS242" s="26">
        <f t="shared" si="314"/>
        <v>6.5386730689720229E-2</v>
      </c>
      <c r="BT242" s="16">
        <f t="shared" si="293"/>
        <v>1.2621923241665469</v>
      </c>
      <c r="BU242">
        <v>0.86</v>
      </c>
    </row>
    <row r="243" spans="1:73" x14ac:dyDescent="0.35">
      <c r="A243" s="6">
        <v>2065</v>
      </c>
      <c r="B243" s="23">
        <v>4</v>
      </c>
      <c r="C243" s="24">
        <f t="shared" si="294"/>
        <v>1.279300609678478</v>
      </c>
      <c r="D243" s="34">
        <f t="shared" si="295"/>
        <v>2.1765098378663525</v>
      </c>
      <c r="E243" s="25">
        <f t="shared" si="296"/>
        <v>1.1946305197943889</v>
      </c>
      <c r="F243" s="26">
        <f t="shared" si="297"/>
        <v>7.0954999800582369E-2</v>
      </c>
      <c r="G243" s="16">
        <f t="shared" si="298"/>
        <v>0.9818793180719636</v>
      </c>
      <c r="I243" s="6">
        <v>2065</v>
      </c>
      <c r="J243" s="23">
        <v>4</v>
      </c>
      <c r="K243" s="24">
        <f t="shared" si="299"/>
        <v>1.3427780017838129</v>
      </c>
      <c r="L243" s="34">
        <f t="shared" si="300"/>
        <v>2.2438241802722843</v>
      </c>
      <c r="M243" s="25">
        <f t="shared" si="301"/>
        <v>1.2981910465727453</v>
      </c>
      <c r="N243" s="26">
        <f t="shared" si="302"/>
        <v>7.0176376788931363E-2</v>
      </c>
      <c r="O243" s="16">
        <f t="shared" si="303"/>
        <v>0.94563313369953894</v>
      </c>
      <c r="Q243" s="6">
        <v>2065</v>
      </c>
      <c r="R243" s="23">
        <v>4</v>
      </c>
      <c r="S243" s="24">
        <f t="shared" si="273"/>
        <v>1.3002863599966223</v>
      </c>
      <c r="T243" s="34">
        <f t="shared" si="274"/>
        <v>2.1336568532743971</v>
      </c>
      <c r="U243" s="25">
        <f t="shared" si="275"/>
        <v>1.1287028511913799</v>
      </c>
      <c r="V243" s="26">
        <f t="shared" si="276"/>
        <v>7.5924282263012274E-2</v>
      </c>
      <c r="W243" s="16">
        <f t="shared" si="266"/>
        <v>1.0049540020830172</v>
      </c>
      <c r="Y243" s="6">
        <v>2065</v>
      </c>
      <c r="Z243" s="23">
        <v>4</v>
      </c>
      <c r="AA243" s="24">
        <f t="shared" si="278"/>
        <v>1.3177443383419194</v>
      </c>
      <c r="AB243" s="34">
        <f t="shared" si="279"/>
        <v>2.1498097318744458</v>
      </c>
      <c r="AC243" s="25">
        <f t="shared" si="280"/>
        <v>1.1535534336529933</v>
      </c>
      <c r="AD243" s="26">
        <f t="shared" si="281"/>
        <v>0.14733174032127483</v>
      </c>
      <c r="AE243" s="16">
        <f t="shared" si="267"/>
        <v>0.99625629822145245</v>
      </c>
      <c r="AG243" s="6">
        <v>2065</v>
      </c>
      <c r="AH243" s="23">
        <v>4</v>
      </c>
      <c r="AI243" s="24">
        <f t="shared" si="283"/>
        <v>1.3339701353118936</v>
      </c>
      <c r="AJ243" s="34">
        <f t="shared" si="284"/>
        <v>2.2375171947983321</v>
      </c>
      <c r="AK243" s="25">
        <f t="shared" si="285"/>
        <v>1.2884879919974339</v>
      </c>
      <c r="AL243" s="26">
        <f t="shared" si="286"/>
        <v>3.5139487824635003E-2</v>
      </c>
      <c r="AM243" s="16">
        <f t="shared" si="268"/>
        <v>0.9490292028008982</v>
      </c>
      <c r="AO243" s="6">
        <v>2065</v>
      </c>
      <c r="AP243" s="23">
        <v>4.5</v>
      </c>
      <c r="AQ243" s="24">
        <f t="shared" si="287"/>
        <v>1.522896750567867</v>
      </c>
      <c r="AR243" s="34">
        <f t="shared" si="288"/>
        <v>2.4987619671507399</v>
      </c>
      <c r="AS243" s="25">
        <f t="shared" si="289"/>
        <v>1.421172257154985</v>
      </c>
      <c r="AT243" s="26">
        <f t="shared" si="290"/>
        <v>7.1163969832880966E-2</v>
      </c>
      <c r="AU243" s="16">
        <f t="shared" si="269"/>
        <v>1.077589709995755</v>
      </c>
      <c r="AW243" s="6">
        <v>2065</v>
      </c>
      <c r="AX243" s="23">
        <v>4.5</v>
      </c>
      <c r="AY243" s="24">
        <f t="shared" si="304"/>
        <v>1.5924500727965878</v>
      </c>
      <c r="AZ243" s="34">
        <f t="shared" si="305"/>
        <v>2.5511528020951695</v>
      </c>
      <c r="BA243" s="25">
        <f t="shared" si="306"/>
        <v>1.5017735416848763</v>
      </c>
      <c r="BB243" s="26">
        <f t="shared" si="317"/>
        <v>6.9788912619513796E-2</v>
      </c>
      <c r="BC243" s="16">
        <f t="shared" si="291"/>
        <v>1.0493792604102932</v>
      </c>
      <c r="BD243">
        <v>0.85</v>
      </c>
      <c r="BF243" s="6">
        <v>2065</v>
      </c>
      <c r="BG243" s="23">
        <v>6.5</v>
      </c>
      <c r="BH243" s="24">
        <f t="shared" si="308"/>
        <v>1.1963701612123869</v>
      </c>
      <c r="BI243" s="34">
        <f t="shared" si="318"/>
        <v>2.3012231960368066</v>
      </c>
      <c r="BJ243" s="25">
        <f t="shared" si="309"/>
        <v>1.1172664554412408</v>
      </c>
      <c r="BK243" s="26">
        <f t="shared" si="319"/>
        <v>6.7463652143003691E-2</v>
      </c>
      <c r="BL243" s="16">
        <f t="shared" si="292"/>
        <v>1.1839567405955658</v>
      </c>
      <c r="BN243" s="6">
        <v>2065</v>
      </c>
      <c r="BO243" s="23">
        <v>6.5</v>
      </c>
      <c r="BP243" s="24">
        <f t="shared" si="311"/>
        <v>1.2553612091465869</v>
      </c>
      <c r="BQ243" s="34">
        <f t="shared" si="312"/>
        <v>2.4499625229909623</v>
      </c>
      <c r="BR243" s="25">
        <f t="shared" si="313"/>
        <v>1.1845577276784036</v>
      </c>
      <c r="BS243" s="26">
        <f t="shared" si="314"/>
        <v>6.6412868102302597E-2</v>
      </c>
      <c r="BT243" s="16">
        <f t="shared" si="293"/>
        <v>1.2654047953125587</v>
      </c>
      <c r="BU243">
        <v>0.85</v>
      </c>
    </row>
    <row r="244" spans="1:73" x14ac:dyDescent="0.35">
      <c r="A244" s="14">
        <v>2066</v>
      </c>
      <c r="B244" s="23">
        <v>4</v>
      </c>
      <c r="C244" s="24">
        <f t="shared" si="294"/>
        <v>1.28264898723584</v>
      </c>
      <c r="D244" s="34">
        <f t="shared" si="295"/>
        <v>2.1785897652749915</v>
      </c>
      <c r="E244" s="25">
        <f t="shared" si="296"/>
        <v>1.1978304081153721</v>
      </c>
      <c r="F244" s="26">
        <f t="shared" si="297"/>
        <v>7.2184254570444223E-2</v>
      </c>
      <c r="G244" s="16">
        <f t="shared" si="298"/>
        <v>0.98075935715961937</v>
      </c>
      <c r="I244" s="14">
        <v>2066</v>
      </c>
      <c r="J244" s="23">
        <v>4</v>
      </c>
      <c r="K244" s="24">
        <f t="shared" si="299"/>
        <v>1.3495983655296058</v>
      </c>
      <c r="L244" s="34">
        <f t="shared" si="300"/>
        <v>2.2481320873503932</v>
      </c>
      <c r="M244" s="25">
        <f t="shared" si="301"/>
        <v>1.304818595923682</v>
      </c>
      <c r="N244" s="26">
        <f t="shared" si="302"/>
        <v>7.1493428836164413E-2</v>
      </c>
      <c r="O244" s="16">
        <f t="shared" si="303"/>
        <v>0.94331349142671117</v>
      </c>
      <c r="Q244" s="14">
        <v>2066</v>
      </c>
      <c r="R244" s="23">
        <v>4</v>
      </c>
      <c r="S244" s="24">
        <f t="shared" si="273"/>
        <v>1.301612365492635</v>
      </c>
      <c r="T244" s="34">
        <f t="shared" si="274"/>
        <v>2.1345104219963176</v>
      </c>
      <c r="U244" s="25">
        <f t="shared" si="275"/>
        <v>1.1300160338404888</v>
      </c>
      <c r="V244" s="26">
        <f t="shared" si="276"/>
        <v>7.715878824612124E-2</v>
      </c>
      <c r="W244" s="16">
        <f t="shared" si="266"/>
        <v>1.0044943881558288</v>
      </c>
      <c r="Y244" s="14">
        <v>2066</v>
      </c>
      <c r="Z244" s="23">
        <v>4</v>
      </c>
      <c r="AA244" s="24">
        <f t="shared" si="278"/>
        <v>1.319871306524649</v>
      </c>
      <c r="AB244" s="34">
        <f t="shared" si="279"/>
        <v>2.1512152487165146</v>
      </c>
      <c r="AC244" s="25">
        <f t="shared" si="280"/>
        <v>1.1557157672561766</v>
      </c>
      <c r="AD244" s="26">
        <f t="shared" si="281"/>
        <v>0.14971080610777443</v>
      </c>
      <c r="AE244" s="16">
        <f t="shared" si="267"/>
        <v>0.99549948146033795</v>
      </c>
      <c r="AG244" s="14">
        <v>2066</v>
      </c>
      <c r="AH244" s="23">
        <v>4</v>
      </c>
      <c r="AI244" s="24">
        <f t="shared" si="283"/>
        <v>1.340451408118795</v>
      </c>
      <c r="AJ244" s="34">
        <f t="shared" si="284"/>
        <v>2.2415975690905245</v>
      </c>
      <c r="AK244" s="25">
        <f t="shared" si="285"/>
        <v>1.2947654909084994</v>
      </c>
      <c r="AL244" s="26">
        <f t="shared" si="286"/>
        <v>3.5801602566813202E-2</v>
      </c>
      <c r="AM244" s="16">
        <f t="shared" si="268"/>
        <v>0.94683207818202519</v>
      </c>
      <c r="AO244" s="14">
        <v>2066</v>
      </c>
      <c r="AP244" s="23">
        <v>4.5</v>
      </c>
      <c r="AQ244" s="24">
        <f t="shared" si="287"/>
        <v>1.5272070846185672</v>
      </c>
      <c r="AR244" s="34">
        <f t="shared" si="288"/>
        <v>2.5014346432793202</v>
      </c>
      <c r="AS244" s="25">
        <f t="shared" si="289"/>
        <v>1.4252840665835695</v>
      </c>
      <c r="AT244" s="26">
        <f t="shared" si="290"/>
        <v>7.2641115021793976E-2</v>
      </c>
      <c r="AU244" s="16">
        <f t="shared" si="269"/>
        <v>1.0761505766957506</v>
      </c>
      <c r="AW244" s="14">
        <v>2066</v>
      </c>
      <c r="AX244" s="23">
        <v>4.5</v>
      </c>
      <c r="AY244" s="24">
        <f t="shared" si="304"/>
        <v>1.6050324609092492</v>
      </c>
      <c r="AZ244" s="34">
        <f t="shared" si="305"/>
        <v>2.5595940911753781</v>
      </c>
      <c r="BA244" s="25">
        <f t="shared" si="306"/>
        <v>1.514760140269813</v>
      </c>
      <c r="BB244" s="26">
        <f t="shared" si="317"/>
        <v>7.1097207121534611E-2</v>
      </c>
      <c r="BC244" s="16">
        <f t="shared" si="291"/>
        <v>1.0448339509055651</v>
      </c>
      <c r="BD244">
        <v>0.84</v>
      </c>
      <c r="BF244" s="14">
        <v>2066</v>
      </c>
      <c r="BG244" s="23">
        <v>6.5</v>
      </c>
      <c r="BH244" s="24">
        <f t="shared" si="308"/>
        <v>1.1997568470116038</v>
      </c>
      <c r="BI244" s="34">
        <f t="shared" si="318"/>
        <v>2.3033226101910209</v>
      </c>
      <c r="BJ244" s="25">
        <f t="shared" si="309"/>
        <v>1.1204963233708018</v>
      </c>
      <c r="BK244" s="26">
        <f t="shared" si="319"/>
        <v>6.8612355384174734E-2</v>
      </c>
      <c r="BL244" s="16">
        <f t="shared" si="292"/>
        <v>1.1828262868202191</v>
      </c>
      <c r="BN244" s="14">
        <v>2066</v>
      </c>
      <c r="BO244" s="23">
        <v>6.5</v>
      </c>
      <c r="BP244" s="24">
        <f t="shared" si="311"/>
        <v>1.266016880501732</v>
      </c>
      <c r="BQ244" s="34">
        <f t="shared" si="312"/>
        <v>2.4640621069722197</v>
      </c>
      <c r="BR244" s="25">
        <f t="shared" si="313"/>
        <v>1.1954801645726456</v>
      </c>
      <c r="BS244" s="26">
        <f t="shared" si="314"/>
        <v>6.7435139347651676E-2</v>
      </c>
      <c r="BT244" s="16">
        <f t="shared" si="293"/>
        <v>1.2685819423995741</v>
      </c>
      <c r="BU244">
        <v>0.84</v>
      </c>
    </row>
    <row r="245" spans="1:73" x14ac:dyDescent="0.35">
      <c r="A245" s="6">
        <v>2067</v>
      </c>
      <c r="B245" s="23">
        <v>4</v>
      </c>
      <c r="C245" s="24">
        <f t="shared" si="294"/>
        <v>1.2857484790607523</v>
      </c>
      <c r="D245" s="34">
        <f t="shared" si="295"/>
        <v>2.1805193391751798</v>
      </c>
      <c r="E245" s="25">
        <f t="shared" si="296"/>
        <v>1.2007989833464308</v>
      </c>
      <c r="F245" s="26">
        <f t="shared" si="297"/>
        <v>7.3415406682245984E-2</v>
      </c>
      <c r="G245" s="16">
        <f t="shared" si="298"/>
        <v>0.97972035582874906</v>
      </c>
      <c r="I245" s="6">
        <v>2067</v>
      </c>
      <c r="J245" s="23">
        <v>4</v>
      </c>
      <c r="K245" s="24">
        <f t="shared" si="299"/>
        <v>1.356099812499042</v>
      </c>
      <c r="L245" s="34">
        <f t="shared" si="300"/>
        <v>2.2522400828960469</v>
      </c>
      <c r="M245" s="25">
        <f t="shared" si="301"/>
        <v>1.3111385890708411</v>
      </c>
      <c r="N245" s="26">
        <f t="shared" si="302"/>
        <v>7.281581776052326E-2</v>
      </c>
      <c r="O245" s="16">
        <f t="shared" si="303"/>
        <v>0.9411014938252058</v>
      </c>
      <c r="Q245" s="6">
        <v>2067</v>
      </c>
      <c r="R245" s="23">
        <v>4</v>
      </c>
      <c r="S245" s="24">
        <f t="shared" si="273"/>
        <v>1.3028464682826146</v>
      </c>
      <c r="T245" s="34">
        <f t="shared" si="274"/>
        <v>2.1353126255003789</v>
      </c>
      <c r="U245" s="25">
        <f t="shared" si="275"/>
        <v>1.1312501930775063</v>
      </c>
      <c r="V245" s="26">
        <f t="shared" si="276"/>
        <v>7.8393293823136409E-2</v>
      </c>
      <c r="W245" s="16">
        <f t="shared" si="266"/>
        <v>1.0040624324228726</v>
      </c>
      <c r="Y245" s="6">
        <v>2067</v>
      </c>
      <c r="Z245" s="23">
        <v>4</v>
      </c>
      <c r="AA245" s="24">
        <f t="shared" si="278"/>
        <v>1.3219072949753983</v>
      </c>
      <c r="AB245" s="34">
        <f t="shared" si="279"/>
        <v>2.1525698612470547</v>
      </c>
      <c r="AC245" s="25">
        <f t="shared" si="280"/>
        <v>1.1577997865339307</v>
      </c>
      <c r="AD245" s="26">
        <f t="shared" si="281"/>
        <v>0.15208917579533193</v>
      </c>
      <c r="AE245" s="16">
        <f t="shared" si="267"/>
        <v>0.99477007471312406</v>
      </c>
      <c r="AG245" s="6">
        <v>2067</v>
      </c>
      <c r="AH245" s="23">
        <v>4</v>
      </c>
      <c r="AI245" s="24">
        <f t="shared" si="283"/>
        <v>1.3466086050407289</v>
      </c>
      <c r="AJ245" s="34">
        <f t="shared" si="284"/>
        <v>2.2454747339701919</v>
      </c>
      <c r="AK245" s="25">
        <f t="shared" si="285"/>
        <v>1.3007303599541418</v>
      </c>
      <c r="AL245" s="26">
        <f t="shared" si="286"/>
        <v>3.6466504669517362E-2</v>
      </c>
      <c r="AM245" s="16">
        <f t="shared" si="268"/>
        <v>0.94474437401605016</v>
      </c>
      <c r="AO245" s="6">
        <v>2067</v>
      </c>
      <c r="AP245" s="23">
        <v>4.5</v>
      </c>
      <c r="AQ245" s="24">
        <f t="shared" si="287"/>
        <v>1.5311772833304313</v>
      </c>
      <c r="AR245" s="34">
        <f t="shared" si="288"/>
        <v>2.5039018385067369</v>
      </c>
      <c r="AS245" s="25">
        <f t="shared" si="289"/>
        <v>1.4290797515488265</v>
      </c>
      <c r="AT245" s="26">
        <f t="shared" si="290"/>
        <v>7.4120789395440423E-2</v>
      </c>
      <c r="AU245" s="16">
        <f t="shared" si="269"/>
        <v>1.0748220869579104</v>
      </c>
      <c r="AW245" s="6">
        <v>2067</v>
      </c>
      <c r="AX245" s="23">
        <v>4.5</v>
      </c>
      <c r="AY245" s="24">
        <f t="shared" si="304"/>
        <v>1.6175718010389206</v>
      </c>
      <c r="AZ245" s="34">
        <f t="shared" si="305"/>
        <v>2.5680190576360085</v>
      </c>
      <c r="BA245" s="25">
        <f t="shared" si="306"/>
        <v>1.5277216271323204</v>
      </c>
      <c r="BB245" s="26">
        <f t="shared" si="317"/>
        <v>7.2399383554963601E-2</v>
      </c>
      <c r="BC245" s="16">
        <f t="shared" si="291"/>
        <v>1.0402974305036881</v>
      </c>
      <c r="BD245">
        <v>0.83</v>
      </c>
      <c r="BF245" s="6">
        <v>2067</v>
      </c>
      <c r="BG245" s="23">
        <v>6.5</v>
      </c>
      <c r="BH245" s="24">
        <f t="shared" si="308"/>
        <v>1.2029372172151442</v>
      </c>
      <c r="BI245" s="34">
        <f t="shared" si="318"/>
        <v>2.3052974099765349</v>
      </c>
      <c r="BJ245" s="25">
        <f t="shared" si="309"/>
        <v>1.1235344768869764</v>
      </c>
      <c r="BK245" s="26">
        <f t="shared" si="319"/>
        <v>6.9763119736756876E-2</v>
      </c>
      <c r="BL245" s="16">
        <f t="shared" si="292"/>
        <v>1.1817629330895585</v>
      </c>
      <c r="BN245" s="6">
        <v>2067</v>
      </c>
      <c r="BO245" s="23">
        <v>6.5</v>
      </c>
      <c r="BP245" s="24">
        <f t="shared" si="311"/>
        <v>1.2767719310505699</v>
      </c>
      <c r="BQ245" s="34">
        <f t="shared" si="312"/>
        <v>2.4782311512442092</v>
      </c>
      <c r="BR245" s="25">
        <f t="shared" si="313"/>
        <v>1.2065094634526303</v>
      </c>
      <c r="BS245" s="26">
        <f t="shared" si="314"/>
        <v>6.8453435979505872E-2</v>
      </c>
      <c r="BT245" s="16">
        <f t="shared" si="293"/>
        <v>1.2717216877915789</v>
      </c>
      <c r="BU245">
        <v>0.83</v>
      </c>
    </row>
    <row r="246" spans="1:73" x14ac:dyDescent="0.35">
      <c r="A246" s="14">
        <v>2068</v>
      </c>
      <c r="B246" s="23">
        <v>4</v>
      </c>
      <c r="C246" s="24">
        <f t="shared" si="294"/>
        <v>1.2886239152439365</v>
      </c>
      <c r="D246" s="34">
        <f t="shared" si="295"/>
        <v>2.1823135577690014</v>
      </c>
      <c r="E246" s="25">
        <f t="shared" si="296"/>
        <v>1.2035593196446177</v>
      </c>
      <c r="F246" s="26">
        <f t="shared" si="297"/>
        <v>7.4648226908323068E-2</v>
      </c>
      <c r="G246" s="16">
        <f t="shared" si="298"/>
        <v>0.97875423812438367</v>
      </c>
      <c r="I246" s="14">
        <v>2068</v>
      </c>
      <c r="J246" s="23">
        <v>4</v>
      </c>
      <c r="K246" s="24">
        <f t="shared" si="299"/>
        <v>1.3622995551365902</v>
      </c>
      <c r="L246" s="34">
        <f t="shared" si="300"/>
        <v>2.2561589558134778</v>
      </c>
      <c r="M246" s="25">
        <f t="shared" si="301"/>
        <v>1.3171676243284276</v>
      </c>
      <c r="N246" s="26">
        <f t="shared" si="302"/>
        <v>7.4143227490175101E-2</v>
      </c>
      <c r="O246" s="16">
        <f t="shared" si="303"/>
        <v>0.93899133148505021</v>
      </c>
      <c r="Q246" s="14">
        <v>2068</v>
      </c>
      <c r="R246" s="23">
        <v>4</v>
      </c>
      <c r="S246" s="24">
        <f t="shared" si="273"/>
        <v>1.3040063064503788</v>
      </c>
      <c r="T246" s="34">
        <f t="shared" si="274"/>
        <v>2.1360733150436673</v>
      </c>
      <c r="U246" s="25">
        <f t="shared" si="275"/>
        <v>1.1324204846825647</v>
      </c>
      <c r="V246" s="26">
        <f t="shared" si="276"/>
        <v>7.9627724195566726E-2</v>
      </c>
      <c r="W246" s="16">
        <f t="shared" si="266"/>
        <v>1.0036528303611025</v>
      </c>
      <c r="Y246" s="14">
        <v>2068</v>
      </c>
      <c r="Z246" s="23">
        <v>4</v>
      </c>
      <c r="AA246" s="24">
        <f t="shared" si="278"/>
        <v>1.323869545006753</v>
      </c>
      <c r="AB246" s="34">
        <f t="shared" si="279"/>
        <v>2.1538831906561504</v>
      </c>
      <c r="AC246" s="25">
        <f t="shared" si="280"/>
        <v>1.1598202933171546</v>
      </c>
      <c r="AD246" s="26">
        <f t="shared" si="281"/>
        <v>0.15446670118213771</v>
      </c>
      <c r="AE246" s="16">
        <f t="shared" si="267"/>
        <v>0.99406289733899578</v>
      </c>
      <c r="AG246" s="14">
        <v>2068</v>
      </c>
      <c r="AH246" s="23">
        <v>4</v>
      </c>
      <c r="AI246" s="24">
        <f t="shared" si="283"/>
        <v>1.3524591633359806</v>
      </c>
      <c r="AJ246" s="34">
        <f t="shared" si="284"/>
        <v>2.2491596231837252</v>
      </c>
      <c r="AK246" s="25">
        <f t="shared" si="285"/>
        <v>1.3063994202826543</v>
      </c>
      <c r="AL246" s="26">
        <f t="shared" si="286"/>
        <v>3.7134037177536584E-2</v>
      </c>
      <c r="AM246" s="16">
        <f t="shared" si="268"/>
        <v>0.94276020290107088</v>
      </c>
      <c r="AO246" s="14">
        <v>2068</v>
      </c>
      <c r="AP246" s="23">
        <v>4.5</v>
      </c>
      <c r="AQ246" s="24">
        <f t="shared" si="287"/>
        <v>1.5348422449054848</v>
      </c>
      <c r="AR246" s="34">
        <f t="shared" si="288"/>
        <v>2.5061846329628583</v>
      </c>
      <c r="AS246" s="25">
        <f t="shared" si="289"/>
        <v>1.4325917430197821</v>
      </c>
      <c r="AT246" s="26">
        <f t="shared" si="290"/>
        <v>7.5602680727117275E-2</v>
      </c>
      <c r="AU246" s="16">
        <f t="shared" si="269"/>
        <v>1.0735928899430762</v>
      </c>
      <c r="AW246" s="14">
        <v>2068</v>
      </c>
      <c r="AX246" s="23">
        <v>4.5</v>
      </c>
      <c r="AY246" s="24">
        <f t="shared" si="304"/>
        <v>1.6300868942938833</v>
      </c>
      <c r="AZ246" s="34">
        <f t="shared" si="305"/>
        <v>2.5764391602653549</v>
      </c>
      <c r="BA246" s="25">
        <f t="shared" si="306"/>
        <v>1.5406756311774694</v>
      </c>
      <c r="BB246" s="26">
        <f t="shared" si="317"/>
        <v>7.3695198962447861E-2</v>
      </c>
      <c r="BC246" s="16">
        <f t="shared" si="291"/>
        <v>1.0357635290878855</v>
      </c>
      <c r="BD246">
        <v>0.82</v>
      </c>
      <c r="BF246" s="14">
        <v>2068</v>
      </c>
      <c r="BG246" s="23">
        <v>6.5</v>
      </c>
      <c r="BH246" s="24">
        <f t="shared" si="308"/>
        <v>1.2059288110286834</v>
      </c>
      <c r="BI246" s="34">
        <f t="shared" si="318"/>
        <v>2.3071581882148613</v>
      </c>
      <c r="BJ246" s="25">
        <f t="shared" si="309"/>
        <v>1.1263972126382482</v>
      </c>
      <c r="BK246" s="26">
        <f t="shared" si="319"/>
        <v>7.0915751597487822E-2</v>
      </c>
      <c r="BL246" s="16">
        <f t="shared" si="292"/>
        <v>1.1807609755766131</v>
      </c>
      <c r="BN246" s="14">
        <v>2068</v>
      </c>
      <c r="BO246" s="23">
        <v>6.5</v>
      </c>
      <c r="BP246" s="24">
        <f t="shared" si="311"/>
        <v>1.2876322059252188</v>
      </c>
      <c r="BQ246" s="34">
        <f t="shared" si="312"/>
        <v>2.4924733739447182</v>
      </c>
      <c r="BR246" s="25">
        <f t="shared" si="313"/>
        <v>1.2176513445303352</v>
      </c>
      <c r="BS246" s="26">
        <f t="shared" si="314"/>
        <v>6.9467651362040417E-2</v>
      </c>
      <c r="BT246" s="16">
        <f t="shared" si="293"/>
        <v>1.2748220294143831</v>
      </c>
      <c r="BU246">
        <v>0.82</v>
      </c>
    </row>
    <row r="247" spans="1:73" x14ac:dyDescent="0.35">
      <c r="A247" s="6">
        <v>2069</v>
      </c>
      <c r="B247" s="23">
        <v>4</v>
      </c>
      <c r="C247" s="24">
        <f t="shared" si="294"/>
        <v>1.2912976459907679</v>
      </c>
      <c r="D247" s="34">
        <f t="shared" si="295"/>
        <v>2.1839859213257475</v>
      </c>
      <c r="E247" s="25">
        <f t="shared" si="296"/>
        <v>1.2061321866549966</v>
      </c>
      <c r="F247" s="26">
        <f t="shared" si="297"/>
        <v>7.5882508927682071E-2</v>
      </c>
      <c r="G247" s="16">
        <f t="shared" si="298"/>
        <v>0.97785373467075098</v>
      </c>
      <c r="I247" s="6">
        <v>2069</v>
      </c>
      <c r="J247" s="23">
        <v>4</v>
      </c>
      <c r="K247" s="24">
        <f t="shared" si="299"/>
        <v>1.3682138759403306</v>
      </c>
      <c r="L247" s="34">
        <f t="shared" si="300"/>
        <v>2.2598989121089739</v>
      </c>
      <c r="M247" s="25">
        <f t="shared" si="301"/>
        <v>1.3229214032445753</v>
      </c>
      <c r="N247" s="26">
        <f t="shared" si="302"/>
        <v>7.5475359040050261E-2</v>
      </c>
      <c r="O247" s="16">
        <f t="shared" si="303"/>
        <v>0.93697750886439857</v>
      </c>
      <c r="Q247" s="6">
        <v>2069</v>
      </c>
      <c r="R247" s="23">
        <v>4</v>
      </c>
      <c r="S247" s="24">
        <f t="shared" si="273"/>
        <v>1.3051061230949808</v>
      </c>
      <c r="T247" s="34">
        <f t="shared" si="274"/>
        <v>2.1368004457118914</v>
      </c>
      <c r="U247" s="25">
        <f t="shared" si="275"/>
        <v>1.1335391472490635</v>
      </c>
      <c r="V247" s="26">
        <f t="shared" si="276"/>
        <v>8.0862018985825124E-2</v>
      </c>
      <c r="W247" s="16">
        <f t="shared" si="266"/>
        <v>1.003261298462828</v>
      </c>
      <c r="Y247" s="6">
        <v>2069</v>
      </c>
      <c r="Z247" s="23">
        <v>4</v>
      </c>
      <c r="AA247" s="24">
        <f t="shared" si="278"/>
        <v>1.3257719935786334</v>
      </c>
      <c r="AB247" s="34">
        <f t="shared" si="279"/>
        <v>2.1551630142180307</v>
      </c>
      <c r="AC247" s="25">
        <f t="shared" si="280"/>
        <v>1.1617892526431244</v>
      </c>
      <c r="AD247" s="26">
        <f t="shared" si="281"/>
        <v>0.15684326264497117</v>
      </c>
      <c r="AE247" s="16">
        <f t="shared" si="267"/>
        <v>0.99337376157490631</v>
      </c>
      <c r="AG247" s="6">
        <v>2069</v>
      </c>
      <c r="AH247" s="23">
        <v>4</v>
      </c>
      <c r="AI247" s="24">
        <f t="shared" si="283"/>
        <v>1.3580195817923575</v>
      </c>
      <c r="AJ247" s="34">
        <f t="shared" si="284"/>
        <v>2.252662582025045</v>
      </c>
      <c r="AK247" s="25">
        <f t="shared" si="285"/>
        <v>1.3117885877308386</v>
      </c>
      <c r="AL247" s="26">
        <f t="shared" si="286"/>
        <v>3.7804051584225264E-2</v>
      </c>
      <c r="AM247" s="16">
        <f t="shared" si="268"/>
        <v>0.94087399429420637</v>
      </c>
      <c r="AO247" s="6">
        <v>2069</v>
      </c>
      <c r="AP247" s="23">
        <v>4.5</v>
      </c>
      <c r="AQ247" s="24">
        <f t="shared" si="287"/>
        <v>1.5382332833901808</v>
      </c>
      <c r="AR247" s="34">
        <f t="shared" si="288"/>
        <v>2.5083019417824479</v>
      </c>
      <c r="AS247" s="25">
        <f t="shared" si="289"/>
        <v>1.4358491412037666</v>
      </c>
      <c r="AT247" s="26">
        <f t="shared" si="290"/>
        <v>7.7086508874746468E-2</v>
      </c>
      <c r="AU247" s="16">
        <f t="shared" si="269"/>
        <v>1.0724528005786813</v>
      </c>
      <c r="AW247" s="6">
        <v>2069</v>
      </c>
      <c r="AX247" s="23">
        <v>4.5</v>
      </c>
      <c r="AY247" s="24">
        <f t="shared" si="304"/>
        <v>1.6425947624397175</v>
      </c>
      <c r="AZ247" s="34">
        <f t="shared" si="305"/>
        <v>2.5848648021738616</v>
      </c>
      <c r="BA247" s="25">
        <f t="shared" si="306"/>
        <v>1.5536381571905566</v>
      </c>
      <c r="BB247" s="26">
        <f t="shared" si="317"/>
        <v>7.4984425125479176E-2</v>
      </c>
      <c r="BC247" s="16">
        <f t="shared" si="291"/>
        <v>1.031226644983305</v>
      </c>
      <c r="BD247">
        <v>0.81</v>
      </c>
      <c r="BF247" s="6">
        <v>2069</v>
      </c>
      <c r="BG247" s="23">
        <v>6.5</v>
      </c>
      <c r="BH247" s="24">
        <f t="shared" si="308"/>
        <v>1.2087476753545672</v>
      </c>
      <c r="BI247" s="34">
        <f t="shared" si="318"/>
        <v>2.3089146364495217</v>
      </c>
      <c r="BJ247" s="25">
        <f t="shared" si="309"/>
        <v>1.1290994406915718</v>
      </c>
      <c r="BK247" s="26">
        <f t="shared" si="319"/>
        <v>7.2070073838980508E-2</v>
      </c>
      <c r="BL247" s="16">
        <f t="shared" si="292"/>
        <v>1.1798151957579499</v>
      </c>
      <c r="BN247" s="6">
        <v>2069</v>
      </c>
      <c r="BO247" s="23">
        <v>6.5</v>
      </c>
      <c r="BP247" s="24">
        <f t="shared" si="311"/>
        <v>1.2986033376754078</v>
      </c>
      <c r="BQ247" s="34">
        <f t="shared" si="312"/>
        <v>2.5067923737699358</v>
      </c>
      <c r="BR247" s="25">
        <f t="shared" si="313"/>
        <v>1.2289113442614397</v>
      </c>
      <c r="BS247" s="26">
        <f t="shared" si="314"/>
        <v>7.0477680252097927E-2</v>
      </c>
      <c r="BT247" s="16">
        <f t="shared" si="293"/>
        <v>1.2778810295084961</v>
      </c>
      <c r="BU247">
        <v>0.81</v>
      </c>
    </row>
    <row r="248" spans="1:73" x14ac:dyDescent="0.35">
      <c r="A248" s="14">
        <v>2070</v>
      </c>
      <c r="B248" s="23">
        <v>4</v>
      </c>
      <c r="C248" s="24">
        <f t="shared" si="294"/>
        <v>1.293789789298696</v>
      </c>
      <c r="D248" s="34">
        <f t="shared" si="295"/>
        <v>2.1855485817872715</v>
      </c>
      <c r="E248" s="25">
        <f t="shared" si="296"/>
        <v>1.2085362796727255</v>
      </c>
      <c r="F248" s="26">
        <f t="shared" si="297"/>
        <v>7.7118067038203383E-2</v>
      </c>
      <c r="G248" s="16">
        <f t="shared" si="298"/>
        <v>0.97701230211454604</v>
      </c>
      <c r="I248" s="14">
        <v>2070</v>
      </c>
      <c r="J248" s="23">
        <v>4</v>
      </c>
      <c r="K248" s="24">
        <f t="shared" si="299"/>
        <v>1.3738581777050407</v>
      </c>
      <c r="L248" s="34">
        <f t="shared" si="300"/>
        <v>2.2634696063836479</v>
      </c>
      <c r="M248" s="25">
        <f t="shared" si="301"/>
        <v>1.3284147790517662</v>
      </c>
      <c r="N248" s="26">
        <f t="shared" si="302"/>
        <v>7.6811929588675984E-2</v>
      </c>
      <c r="O248" s="16">
        <f t="shared" si="303"/>
        <v>0.93505482733188172</v>
      </c>
      <c r="Q248" s="14">
        <v>2070</v>
      </c>
      <c r="R248" s="23">
        <v>4</v>
      </c>
      <c r="S248" s="24">
        <f t="shared" si="273"/>
        <v>1.306157419801725</v>
      </c>
      <c r="T248" s="34">
        <f t="shared" si="274"/>
        <v>2.1375004413968748</v>
      </c>
      <c r="U248" s="25">
        <f t="shared" si="275"/>
        <v>1.1346160636874993</v>
      </c>
      <c r="V248" s="26">
        <f t="shared" si="276"/>
        <v>8.2096129461467035E-2</v>
      </c>
      <c r="W248" s="16">
        <f t="shared" si="266"/>
        <v>1.0028843777093754</v>
      </c>
      <c r="Y248" s="14">
        <v>2070</v>
      </c>
      <c r="Z248" s="23">
        <v>4</v>
      </c>
      <c r="AA248" s="24">
        <f t="shared" si="278"/>
        <v>1.3276259066111866</v>
      </c>
      <c r="AB248" s="34">
        <f t="shared" si="279"/>
        <v>2.1564156186963452</v>
      </c>
      <c r="AC248" s="25">
        <f t="shared" si="280"/>
        <v>1.163716336455916</v>
      </c>
      <c r="AD248" s="26">
        <f t="shared" si="281"/>
        <v>0.15921876366171422</v>
      </c>
      <c r="AE248" s="16">
        <f t="shared" si="267"/>
        <v>0.99269928224042925</v>
      </c>
      <c r="AG248" s="14">
        <v>2070</v>
      </c>
      <c r="AH248" s="23">
        <v>4</v>
      </c>
      <c r="AI248" s="24">
        <f t="shared" si="283"/>
        <v>1.3633054712355648</v>
      </c>
      <c r="AJ248" s="34">
        <f t="shared" si="284"/>
        <v>2.2559933990060488</v>
      </c>
      <c r="AK248" s="25">
        <f t="shared" si="285"/>
        <v>1.3169129215477677</v>
      </c>
      <c r="AL248" s="26">
        <f t="shared" si="286"/>
        <v>3.8476407376802031E-2</v>
      </c>
      <c r="AM248" s="16">
        <f t="shared" si="268"/>
        <v>0.93908047745828105</v>
      </c>
      <c r="AO248" s="14">
        <v>2070</v>
      </c>
      <c r="AP248" s="23">
        <v>4.5</v>
      </c>
      <c r="AQ248" s="24">
        <f t="shared" si="287"/>
        <v>1.5413784967807089</v>
      </c>
      <c r="AR248" s="34">
        <f t="shared" si="288"/>
        <v>2.5102707374577395</v>
      </c>
      <c r="AS248" s="25">
        <f t="shared" si="289"/>
        <v>1.4388780576272919</v>
      </c>
      <c r="AT248" s="26">
        <f t="shared" si="290"/>
        <v>7.8572022485665555E-2</v>
      </c>
      <c r="AU248" s="16">
        <f t="shared" si="269"/>
        <v>1.0713926798304476</v>
      </c>
      <c r="AW248" s="14">
        <v>2070</v>
      </c>
      <c r="AX248" s="23">
        <v>4.5</v>
      </c>
      <c r="AY248" s="24">
        <f t="shared" si="304"/>
        <v>1.6551108590569139</v>
      </c>
      <c r="AZ248" s="34">
        <f t="shared" si="305"/>
        <v>2.5933054561918896</v>
      </c>
      <c r="BA248" s="25">
        <f t="shared" si="306"/>
        <v>1.5666237787567532</v>
      </c>
      <c r="BB248" s="26">
        <f t="shared" si="317"/>
        <v>7.6266846579104694E-2</v>
      </c>
      <c r="BC248" s="16">
        <f t="shared" si="291"/>
        <v>1.0266816774351364</v>
      </c>
      <c r="BD248">
        <v>0.8</v>
      </c>
      <c r="BF248" s="14">
        <v>2070</v>
      </c>
      <c r="BG248" s="23">
        <v>6.5</v>
      </c>
      <c r="BH248" s="24">
        <f t="shared" si="308"/>
        <v>1.2114084917629735</v>
      </c>
      <c r="BI248" s="34">
        <f t="shared" si="318"/>
        <v>2.3105756216303912</v>
      </c>
      <c r="BJ248" s="25">
        <f t="shared" si="309"/>
        <v>1.1316548025082944</v>
      </c>
      <c r="BK248" s="26">
        <f t="shared" si="319"/>
        <v>7.3225924407888901E-2</v>
      </c>
      <c r="BL248" s="16">
        <f t="shared" si="292"/>
        <v>1.1789208191220968</v>
      </c>
      <c r="BN248" s="14">
        <v>2070</v>
      </c>
      <c r="BO248" s="23">
        <v>6.5</v>
      </c>
      <c r="BP248" s="24">
        <f t="shared" si="311"/>
        <v>1.309690777910633</v>
      </c>
      <c r="BQ248" s="34">
        <f t="shared" si="312"/>
        <v>2.5211916488871413</v>
      </c>
      <c r="BR248" s="25">
        <f t="shared" si="313"/>
        <v>1.2402948444417554</v>
      </c>
      <c r="BS248" s="26">
        <f t="shared" si="314"/>
        <v>7.1483418418313543E-2</v>
      </c>
      <c r="BT248" s="16">
        <f t="shared" si="293"/>
        <v>1.2808968044453859</v>
      </c>
      <c r="BU248">
        <v>0.8</v>
      </c>
    </row>
    <row r="249" spans="1:73" x14ac:dyDescent="0.35">
      <c r="A249" s="6">
        <v>2071</v>
      </c>
      <c r="B249" s="23">
        <v>4</v>
      </c>
      <c r="C249" s="24">
        <f t="shared" si="294"/>
        <v>1.2961184538979937</v>
      </c>
      <c r="D249" s="34">
        <f t="shared" si="295"/>
        <v>2.1870124774315753</v>
      </c>
      <c r="E249" s="25">
        <f t="shared" si="296"/>
        <v>1.210788426817808</v>
      </c>
      <c r="F249" s="26">
        <f t="shared" si="297"/>
        <v>7.8354734097336509E-2</v>
      </c>
      <c r="G249" s="16">
        <f t="shared" si="298"/>
        <v>0.97622405061376738</v>
      </c>
      <c r="I249" s="6">
        <v>2071</v>
      </c>
      <c r="J249" s="23">
        <v>4</v>
      </c>
      <c r="K249" s="24">
        <f t="shared" si="299"/>
        <v>1.3792470310507483</v>
      </c>
      <c r="L249" s="34">
        <f t="shared" si="300"/>
        <v>2.2668801716247242</v>
      </c>
      <c r="M249" s="25">
        <f t="shared" si="301"/>
        <v>1.3336618024995759</v>
      </c>
      <c r="N249" s="26">
        <f t="shared" si="302"/>
        <v>7.8152671604886939E-2</v>
      </c>
      <c r="O249" s="16">
        <f t="shared" si="303"/>
        <v>0.93321836912514833</v>
      </c>
      <c r="Q249" s="6">
        <v>2071</v>
      </c>
      <c r="R249" s="23">
        <v>4</v>
      </c>
      <c r="S249" s="24">
        <f t="shared" si="273"/>
        <v>1.3071694843322381</v>
      </c>
      <c r="T249" s="34">
        <f t="shared" si="274"/>
        <v>2.1381784895227147</v>
      </c>
      <c r="U249" s="25">
        <f t="shared" si="275"/>
        <v>1.1356592146503299</v>
      </c>
      <c r="V249" s="26">
        <f t="shared" si="276"/>
        <v>8.3330016293710979E-2</v>
      </c>
      <c r="W249" s="16">
        <f t="shared" si="266"/>
        <v>1.0025192748723848</v>
      </c>
      <c r="Y249" s="6">
        <v>2071</v>
      </c>
      <c r="Z249" s="23">
        <v>4</v>
      </c>
      <c r="AA249" s="24">
        <f t="shared" si="278"/>
        <v>1.3294403909167969</v>
      </c>
      <c r="AB249" s="34">
        <f t="shared" si="279"/>
        <v>2.1576460860157054</v>
      </c>
      <c r="AC249" s="25">
        <f t="shared" si="280"/>
        <v>1.1656093631010851</v>
      </c>
      <c r="AD249" s="26">
        <f t="shared" si="281"/>
        <v>0.16159312638368106</v>
      </c>
      <c r="AE249" s="16">
        <f t="shared" si="267"/>
        <v>0.99203672291462031</v>
      </c>
      <c r="AG249" s="6">
        <v>2071</v>
      </c>
      <c r="AH249" s="23">
        <v>4</v>
      </c>
      <c r="AI249" s="24">
        <f t="shared" si="283"/>
        <v>1.3683316023192262</v>
      </c>
      <c r="AJ249" s="34">
        <f t="shared" si="284"/>
        <v>2.2591613358225571</v>
      </c>
      <c r="AK249" s="25">
        <f t="shared" si="285"/>
        <v>1.3217866704962413</v>
      </c>
      <c r="AL249" s="26">
        <f t="shared" si="286"/>
        <v>3.9150971606120653E-2</v>
      </c>
      <c r="AM249" s="16">
        <f t="shared" si="268"/>
        <v>0.93737466532631575</v>
      </c>
      <c r="AO249" s="6">
        <v>2071</v>
      </c>
      <c r="AP249" s="23">
        <v>4.5</v>
      </c>
      <c r="AQ249" s="24">
        <f t="shared" si="287"/>
        <v>1.544303097322608</v>
      </c>
      <c r="AR249" s="34">
        <f t="shared" si="288"/>
        <v>2.512106249354614</v>
      </c>
      <c r="AS249" s="25">
        <f t="shared" si="289"/>
        <v>1.4417019220840217</v>
      </c>
      <c r="AT249" s="26">
        <f t="shared" si="290"/>
        <v>8.0058996039847966E-2</v>
      </c>
      <c r="AU249" s="16">
        <f t="shared" si="269"/>
        <v>1.0704043272705923</v>
      </c>
      <c r="AW249" s="6">
        <v>2071</v>
      </c>
      <c r="AX249" s="23">
        <v>4.5</v>
      </c>
      <c r="AY249" s="24">
        <f t="shared" si="304"/>
        <v>1.6676492558163707</v>
      </c>
      <c r="AZ249" s="34">
        <f t="shared" si="305"/>
        <v>2.6017697755806077</v>
      </c>
      <c r="BA249" s="25">
        <f t="shared" si="306"/>
        <v>1.57964580858555</v>
      </c>
      <c r="BB249" s="26">
        <f t="shared" si="317"/>
        <v>7.7542258857812241E-2</v>
      </c>
      <c r="BC249" s="16">
        <f t="shared" si="291"/>
        <v>1.0221239669950577</v>
      </c>
      <c r="BD249">
        <v>0.79</v>
      </c>
      <c r="BF249" s="6">
        <v>2071</v>
      </c>
      <c r="BG249" s="23">
        <v>6.5</v>
      </c>
      <c r="BH249" s="24">
        <f t="shared" si="308"/>
        <v>1.2139246926598548</v>
      </c>
      <c r="BI249" s="34">
        <f t="shared" si="318"/>
        <v>2.3121492562734405</v>
      </c>
      <c r="BJ249" s="25">
        <f t="shared" si="309"/>
        <v>1.1340757788822167</v>
      </c>
      <c r="BK249" s="26">
        <f t="shared" si="319"/>
        <v>7.4383155042347424E-2</v>
      </c>
      <c r="BL249" s="16">
        <f t="shared" si="292"/>
        <v>1.1780734773912238</v>
      </c>
      <c r="BN249" s="6">
        <v>2071</v>
      </c>
      <c r="BO249" s="23">
        <v>6.5</v>
      </c>
      <c r="BP249" s="24">
        <f t="shared" si="311"/>
        <v>1.3208998259506854</v>
      </c>
      <c r="BQ249" s="34">
        <f t="shared" si="312"/>
        <v>2.5356746140991939</v>
      </c>
      <c r="BR249" s="25">
        <f t="shared" si="313"/>
        <v>1.2518070986141447</v>
      </c>
      <c r="BS249" s="26">
        <f t="shared" si="314"/>
        <v>7.2484762292756161E-2</v>
      </c>
      <c r="BT249" s="16">
        <f t="shared" si="293"/>
        <v>1.2838675154850492</v>
      </c>
      <c r="BU249">
        <v>0.79</v>
      </c>
    </row>
    <row r="250" spans="1:73" x14ac:dyDescent="0.35">
      <c r="A250" s="14">
        <v>2072</v>
      </c>
      <c r="B250" s="23">
        <v>4</v>
      </c>
      <c r="C250" s="24">
        <f t="shared" si="294"/>
        <v>1.2982999399263992</v>
      </c>
      <c r="D250" s="34">
        <f t="shared" si="295"/>
        <v>2.1883874540869375</v>
      </c>
      <c r="E250" s="25">
        <f t="shared" si="296"/>
        <v>1.2129037755183654</v>
      </c>
      <c r="F250" s="26">
        <f t="shared" si="297"/>
        <v>7.9592359668467436E-2</v>
      </c>
      <c r="G250" s="16">
        <f t="shared" si="298"/>
        <v>0.9754836785685721</v>
      </c>
      <c r="I250" s="14">
        <v>2072</v>
      </c>
      <c r="J250" s="23">
        <v>4</v>
      </c>
      <c r="K250" s="24">
        <f t="shared" si="299"/>
        <v>1.3843942193834164</v>
      </c>
      <c r="L250" s="34">
        <f t="shared" si="300"/>
        <v>2.270139247387259</v>
      </c>
      <c r="M250" s="25">
        <f t="shared" si="301"/>
        <v>1.3386757652111678</v>
      </c>
      <c r="N250" s="26">
        <f t="shared" si="302"/>
        <v>7.9497332021717784E-2</v>
      </c>
      <c r="O250" s="16">
        <f t="shared" si="303"/>
        <v>0.93146348217609121</v>
      </c>
      <c r="Q250" s="14">
        <v>2072</v>
      </c>
      <c r="R250" s="23">
        <v>4</v>
      </c>
      <c r="S250" s="24">
        <f t="shared" si="273"/>
        <v>1.308149816744087</v>
      </c>
      <c r="T250" s="34">
        <f t="shared" si="274"/>
        <v>2.1388387790426719</v>
      </c>
      <c r="U250" s="25">
        <f t="shared" si="275"/>
        <v>1.1366750446810341</v>
      </c>
      <c r="V250" s="26">
        <f t="shared" si="276"/>
        <v>8.4563647747402007E-2</v>
      </c>
      <c r="W250" s="16">
        <f t="shared" si="266"/>
        <v>1.0021637343616379</v>
      </c>
      <c r="Y250" s="14">
        <v>2072</v>
      </c>
      <c r="Z250" s="23">
        <v>4</v>
      </c>
      <c r="AA250" s="24">
        <f t="shared" si="278"/>
        <v>1.3312228080150887</v>
      </c>
      <c r="AB250" s="34">
        <f t="shared" si="279"/>
        <v>2.1588585241813494</v>
      </c>
      <c r="AC250" s="25">
        <f t="shared" si="280"/>
        <v>1.1674746525866915</v>
      </c>
      <c r="AD250" s="26">
        <f t="shared" si="281"/>
        <v>0.16396628805655639</v>
      </c>
      <c r="AE250" s="16">
        <f t="shared" si="267"/>
        <v>0.99138387159465791</v>
      </c>
      <c r="AG250" s="14">
        <v>2072</v>
      </c>
      <c r="AH250" s="23">
        <v>4</v>
      </c>
      <c r="AI250" s="24">
        <f t="shared" si="283"/>
        <v>1.3731119507428513</v>
      </c>
      <c r="AJ250" s="34">
        <f t="shared" si="284"/>
        <v>2.2621751557074923</v>
      </c>
      <c r="AK250" s="25">
        <f t="shared" si="285"/>
        <v>1.3264233164730654</v>
      </c>
      <c r="AL250" s="26">
        <f t="shared" si="286"/>
        <v>3.982761847959581E-2</v>
      </c>
      <c r="AM250" s="16">
        <f t="shared" si="268"/>
        <v>0.93575183923442684</v>
      </c>
      <c r="AO250" s="14">
        <v>2072</v>
      </c>
      <c r="AP250" s="23">
        <v>4.5</v>
      </c>
      <c r="AQ250" s="24">
        <f t="shared" si="287"/>
        <v>1.547029707887448</v>
      </c>
      <c r="AR250" s="34">
        <f t="shared" si="288"/>
        <v>2.5138221427377756</v>
      </c>
      <c r="AS250" s="25">
        <f t="shared" si="289"/>
        <v>1.4443417580581162</v>
      </c>
      <c r="AT250" s="26">
        <f t="shared" si="290"/>
        <v>8.1547227196794803E-2</v>
      </c>
      <c r="AU250" s="16">
        <f t="shared" si="269"/>
        <v>1.0694803846796594</v>
      </c>
      <c r="AW250" s="14">
        <v>2072</v>
      </c>
      <c r="AX250" s="23">
        <v>4.5</v>
      </c>
      <c r="AY250" s="24">
        <f t="shared" si="304"/>
        <v>1.6802228069378637</v>
      </c>
      <c r="AZ250" s="34">
        <f t="shared" si="305"/>
        <v>2.6102656918582507</v>
      </c>
      <c r="BA250" s="25">
        <f t="shared" si="306"/>
        <v>1.592716449012693</v>
      </c>
      <c r="BB250" s="26">
        <f t="shared" si="317"/>
        <v>7.8810466943684279E-2</v>
      </c>
      <c r="BC250" s="16">
        <f t="shared" si="291"/>
        <v>1.0175492428455577</v>
      </c>
      <c r="BD250">
        <v>0.78</v>
      </c>
      <c r="BF250" s="14">
        <v>2072</v>
      </c>
      <c r="BG250" s="23">
        <v>6.5</v>
      </c>
      <c r="BH250" s="24">
        <f t="shared" si="308"/>
        <v>1.2163085675708467</v>
      </c>
      <c r="BI250" s="34">
        <f t="shared" si="318"/>
        <v>2.3136429626510031</v>
      </c>
      <c r="BJ250" s="25">
        <f t="shared" si="309"/>
        <v>1.1363737886938514</v>
      </c>
      <c r="BK250" s="26">
        <f t="shared" si="319"/>
        <v>7.5541630098535761E-2</v>
      </c>
      <c r="BL250" s="16">
        <f t="shared" si="292"/>
        <v>1.1772691739571517</v>
      </c>
      <c r="BN250" s="14">
        <v>2072</v>
      </c>
      <c r="BO250" s="23">
        <v>6.5</v>
      </c>
      <c r="BP250" s="24">
        <f t="shared" si="311"/>
        <v>1.3322356548278829</v>
      </c>
      <c r="BQ250" s="34">
        <f t="shared" si="312"/>
        <v>2.5502446164620518</v>
      </c>
      <c r="BR250" s="25">
        <f t="shared" si="313"/>
        <v>1.2634532560954648</v>
      </c>
      <c r="BS250" s="26">
        <f t="shared" si="314"/>
        <v>7.3481608651197003E-2</v>
      </c>
      <c r="BT250" s="16">
        <f t="shared" si="293"/>
        <v>1.286791360366587</v>
      </c>
      <c r="BU250">
        <v>0.78</v>
      </c>
    </row>
    <row r="251" spans="1:73" x14ac:dyDescent="0.35">
      <c r="A251" s="6">
        <v>2073</v>
      </c>
      <c r="B251" s="23">
        <v>4</v>
      </c>
      <c r="C251" s="24">
        <f t="shared" si="294"/>
        <v>1.3003489195614766</v>
      </c>
      <c r="D251" s="34">
        <f t="shared" si="295"/>
        <v>2.1896823742398279</v>
      </c>
      <c r="E251" s="25">
        <f t="shared" si="296"/>
        <v>1.214895960368966</v>
      </c>
      <c r="F251" s="26">
        <f t="shared" si="297"/>
        <v>8.0830808352416864E-2</v>
      </c>
      <c r="G251" s="16">
        <f t="shared" si="298"/>
        <v>0.97478641387086196</v>
      </c>
      <c r="I251" s="6">
        <v>2073</v>
      </c>
      <c r="J251" s="23">
        <v>4</v>
      </c>
      <c r="K251" s="24">
        <f t="shared" si="299"/>
        <v>1.3893127814264949</v>
      </c>
      <c r="L251" s="34">
        <f t="shared" si="300"/>
        <v>2.2732550064532631</v>
      </c>
      <c r="M251" s="25">
        <f t="shared" si="301"/>
        <v>1.3434692406973276</v>
      </c>
      <c r="N251" s="26">
        <f t="shared" si="302"/>
        <v>8.0845671454928589E-2</v>
      </c>
      <c r="O251" s="16">
        <f t="shared" si="303"/>
        <v>0.92978576575593541</v>
      </c>
      <c r="Q251" s="6">
        <v>2073</v>
      </c>
      <c r="R251" s="23">
        <v>4</v>
      </c>
      <c r="S251" s="24">
        <f t="shared" si="273"/>
        <v>1.3091044734903421</v>
      </c>
      <c r="T251" s="34">
        <f t="shared" si="274"/>
        <v>2.1394846926261151</v>
      </c>
      <c r="U251" s="25">
        <f t="shared" si="275"/>
        <v>1.1376687578863309</v>
      </c>
      <c r="V251" s="26">
        <f t="shared" si="276"/>
        <v>8.5796998219373311E-2</v>
      </c>
      <c r="W251" s="16">
        <f t="shared" si="266"/>
        <v>1.0018159347397841</v>
      </c>
      <c r="Y251" s="6">
        <v>2073</v>
      </c>
      <c r="Z251" s="23">
        <v>4</v>
      </c>
      <c r="AA251" s="24">
        <f t="shared" si="278"/>
        <v>1.3329791086360512</v>
      </c>
      <c r="AB251" s="34">
        <f t="shared" si="279"/>
        <v>2.1600562539406991</v>
      </c>
      <c r="AC251" s="25">
        <f t="shared" si="280"/>
        <v>1.169317313754922</v>
      </c>
      <c r="AD251" s="26">
        <f t="shared" si="281"/>
        <v>0.16633819812729739</v>
      </c>
      <c r="AE251" s="16">
        <f t="shared" si="267"/>
        <v>0.99073894018577713</v>
      </c>
      <c r="AG251" s="6">
        <v>2073</v>
      </c>
      <c r="AH251" s="23">
        <v>4</v>
      </c>
      <c r="AI251" s="24">
        <f t="shared" si="283"/>
        <v>1.3776597400361756</v>
      </c>
      <c r="AJ251" s="34">
        <f t="shared" si="284"/>
        <v>2.2650431502581019</v>
      </c>
      <c r="AK251" s="25">
        <f t="shared" si="285"/>
        <v>1.3308356157816952</v>
      </c>
      <c r="AL251" s="26">
        <f t="shared" si="286"/>
        <v>4.0506228976037555E-2</v>
      </c>
      <c r="AM251" s="16">
        <f t="shared" si="268"/>
        <v>0.9342075344764067</v>
      </c>
      <c r="AO251" s="6">
        <v>2073</v>
      </c>
      <c r="AP251" s="23">
        <v>4.5</v>
      </c>
      <c r="AQ251" s="24">
        <f t="shared" si="287"/>
        <v>1.5495786279105945</v>
      </c>
      <c r="AR251" s="34">
        <f t="shared" si="288"/>
        <v>2.5154306794094081</v>
      </c>
      <c r="AS251" s="25">
        <f t="shared" si="289"/>
        <v>1.4468164298606283</v>
      </c>
      <c r="AT251" s="26">
        <f t="shared" si="290"/>
        <v>8.3036534414910254E-2</v>
      </c>
      <c r="AU251" s="16">
        <f t="shared" si="269"/>
        <v>1.0686142495487798</v>
      </c>
      <c r="AW251" s="6">
        <v>2073</v>
      </c>
      <c r="AX251" s="23">
        <v>4.5</v>
      </c>
      <c r="AY251" s="24">
        <f t="shared" si="304"/>
        <v>1.692843294508696</v>
      </c>
      <c r="AZ251" s="34">
        <f t="shared" si="305"/>
        <v>2.6188005013169118</v>
      </c>
      <c r="BA251" s="25">
        <f t="shared" si="306"/>
        <v>1.6058469251029415</v>
      </c>
      <c r="BB251" s="26">
        <f t="shared" si="317"/>
        <v>8.0071283891593764E-2</v>
      </c>
      <c r="BC251" s="16">
        <f t="shared" si="291"/>
        <v>1.0129535762139703</v>
      </c>
      <c r="BD251">
        <v>0.77</v>
      </c>
      <c r="BF251" s="6">
        <v>2073</v>
      </c>
      <c r="BG251" s="23">
        <v>6.5</v>
      </c>
      <c r="BH251" s="24">
        <f t="shared" si="308"/>
        <v>1.2185713603821182</v>
      </c>
      <c r="BI251" s="34">
        <f t="shared" si="318"/>
        <v>2.3150635315204733</v>
      </c>
      <c r="BJ251" s="25">
        <f t="shared" si="309"/>
        <v>1.1385592792622672</v>
      </c>
      <c r="BK251" s="26">
        <f t="shared" si="319"/>
        <v>7.6701225477084328E-2</v>
      </c>
      <c r="BL251" s="16">
        <f t="shared" si="292"/>
        <v>1.1765042522582061</v>
      </c>
      <c r="BN251" s="6">
        <v>2073</v>
      </c>
      <c r="BO251" s="23">
        <v>6.5</v>
      </c>
      <c r="BP251" s="24">
        <f t="shared" si="311"/>
        <v>1.3437033349458019</v>
      </c>
      <c r="BQ251" s="34">
        <f t="shared" si="312"/>
        <v>2.5649049495340401</v>
      </c>
      <c r="BR251" s="25">
        <f t="shared" si="313"/>
        <v>1.2752383838985228</v>
      </c>
      <c r="BS251" s="26">
        <f t="shared" si="314"/>
        <v>7.4473854318548874E-2</v>
      </c>
      <c r="BT251" s="16">
        <f t="shared" si="293"/>
        <v>1.2896665656355173</v>
      </c>
      <c r="BU251">
        <v>0.77</v>
      </c>
    </row>
    <row r="252" spans="1:73" x14ac:dyDescent="0.35">
      <c r="A252" s="14">
        <v>2074</v>
      </c>
      <c r="B252" s="23">
        <v>4</v>
      </c>
      <c r="C252" s="24">
        <f t="shared" si="294"/>
        <v>1.3022785996123896</v>
      </c>
      <c r="D252" s="34">
        <f t="shared" si="295"/>
        <v>2.1909052152457242</v>
      </c>
      <c r="E252" s="25">
        <f t="shared" si="296"/>
        <v>1.2167772542241915</v>
      </c>
      <c r="F252" s="26">
        <f t="shared" si="297"/>
        <v>8.2069958285579156E-2</v>
      </c>
      <c r="G252" s="16">
        <f t="shared" si="298"/>
        <v>0.97412796102153276</v>
      </c>
      <c r="I252" s="14">
        <v>2074</v>
      </c>
      <c r="J252" s="23">
        <v>4</v>
      </c>
      <c r="K252" s="24">
        <f t="shared" si="299"/>
        <v>1.3940150514545795</v>
      </c>
      <c r="L252" s="34">
        <f t="shared" si="300"/>
        <v>2.2762351800504845</v>
      </c>
      <c r="M252" s="25">
        <f t="shared" si="301"/>
        <v>1.3480541231545917</v>
      </c>
      <c r="N252" s="26">
        <f t="shared" si="302"/>
        <v>8.2197463463751758E-2</v>
      </c>
      <c r="O252" s="16">
        <f t="shared" si="303"/>
        <v>0.92818105689589281</v>
      </c>
      <c r="Q252" s="14">
        <v>2074</v>
      </c>
      <c r="R252" s="23">
        <v>4</v>
      </c>
      <c r="S252" s="24">
        <f t="shared" si="273"/>
        <v>1.3100383452864162</v>
      </c>
      <c r="T252" s="34">
        <f t="shared" si="274"/>
        <v>2.1401189618530694</v>
      </c>
      <c r="U252" s="25">
        <f t="shared" si="275"/>
        <v>1.1386445566970296</v>
      </c>
      <c r="V252" s="26">
        <f t="shared" si="276"/>
        <v>8.7030047058145876E-2</v>
      </c>
      <c r="W252" s="16">
        <f t="shared" si="266"/>
        <v>1.0014744051560398</v>
      </c>
      <c r="Y252" s="14">
        <v>2074</v>
      </c>
      <c r="Z252" s="23">
        <v>4</v>
      </c>
      <c r="AA252" s="24">
        <f t="shared" si="278"/>
        <v>1.3347141031122218</v>
      </c>
      <c r="AB252" s="34">
        <f t="shared" si="279"/>
        <v>2.161241959669316</v>
      </c>
      <c r="AC252" s="25">
        <f t="shared" si="280"/>
        <v>1.1711414764143326</v>
      </c>
      <c r="AD252" s="26">
        <f t="shared" si="281"/>
        <v>0.16870881590552766</v>
      </c>
      <c r="AE252" s="16">
        <f t="shared" si="267"/>
        <v>0.99010048325498334</v>
      </c>
      <c r="AG252" s="14">
        <v>2074</v>
      </c>
      <c r="AH252" s="23">
        <v>4</v>
      </c>
      <c r="AI252" s="24">
        <f t="shared" si="283"/>
        <v>1.3819874820408549</v>
      </c>
      <c r="AJ252" s="34">
        <f t="shared" si="284"/>
        <v>2.2677731648193311</v>
      </c>
      <c r="AK252" s="25">
        <f t="shared" si="285"/>
        <v>1.3350356381835864</v>
      </c>
      <c r="AL252" s="26">
        <f t="shared" si="286"/>
        <v>4.1186690481215357E-2</v>
      </c>
      <c r="AM252" s="16">
        <f t="shared" si="268"/>
        <v>0.93273752663574472</v>
      </c>
      <c r="AO252" s="14">
        <v>2074</v>
      </c>
      <c r="AP252" s="23">
        <v>4.5</v>
      </c>
      <c r="AQ252" s="24">
        <f t="shared" si="287"/>
        <v>1.5519680720162283</v>
      </c>
      <c r="AR252" s="34">
        <f t="shared" si="288"/>
        <v>2.5169428618496883</v>
      </c>
      <c r="AS252" s="25">
        <f t="shared" si="289"/>
        <v>1.449142864384136</v>
      </c>
      <c r="AT252" s="26">
        <f t="shared" si="290"/>
        <v>8.452675481537536E-2</v>
      </c>
      <c r="AU252" s="16">
        <f t="shared" si="269"/>
        <v>1.0677999974655523</v>
      </c>
      <c r="AW252" s="14">
        <v>2074</v>
      </c>
      <c r="AX252" s="23">
        <v>4.5</v>
      </c>
      <c r="AY252" s="24">
        <f t="shared" si="304"/>
        <v>1.7055215570023963</v>
      </c>
      <c r="AZ252" s="34">
        <f t="shared" si="305"/>
        <v>2.6273809416073859</v>
      </c>
      <c r="BA252" s="25">
        <f t="shared" si="306"/>
        <v>1.6190476024729017</v>
      </c>
      <c r="BB252" s="26">
        <f t="shared" si="317"/>
        <v>8.1324529609412527E-2</v>
      </c>
      <c r="BC252" s="16">
        <f t="shared" si="291"/>
        <v>1.0083333391344842</v>
      </c>
      <c r="BD252">
        <v>0.76</v>
      </c>
      <c r="BF252" s="14">
        <v>2074</v>
      </c>
      <c r="BG252" s="23">
        <v>6.5</v>
      </c>
      <c r="BH252" s="24">
        <f t="shared" si="308"/>
        <v>1.2207233583075729</v>
      </c>
      <c r="BI252" s="34">
        <f t="shared" si="318"/>
        <v>2.3164171758561354</v>
      </c>
      <c r="BJ252" s="25">
        <f t="shared" si="309"/>
        <v>1.140641809009439</v>
      </c>
      <c r="BK252" s="26">
        <f t="shared" si="319"/>
        <v>7.7861827640825401E-2</v>
      </c>
      <c r="BL252" s="16">
        <f t="shared" si="292"/>
        <v>1.1757753668466964</v>
      </c>
      <c r="BN252" s="14">
        <v>2074</v>
      </c>
      <c r="BO252" s="23">
        <v>6.5</v>
      </c>
      <c r="BP252" s="24">
        <f t="shared" si="311"/>
        <v>1.355307855665278</v>
      </c>
      <c r="BQ252" s="34">
        <f t="shared" si="312"/>
        <v>2.5796588664158611</v>
      </c>
      <c r="BR252" s="25">
        <f t="shared" si="313"/>
        <v>1.287167486793632</v>
      </c>
      <c r="BS252" s="26">
        <f t="shared" si="314"/>
        <v>7.5461395896398817E-2</v>
      </c>
      <c r="BT252" s="16">
        <f t="shared" si="293"/>
        <v>1.292491379622229</v>
      </c>
      <c r="BU252">
        <v>0.76</v>
      </c>
    </row>
    <row r="253" spans="1:73" x14ac:dyDescent="0.35">
      <c r="A253" s="6">
        <v>2075</v>
      </c>
      <c r="B253" s="23">
        <v>4</v>
      </c>
      <c r="C253" s="24">
        <f t="shared" si="294"/>
        <v>1.3041008678729074</v>
      </c>
      <c r="D253" s="34">
        <f t="shared" si="295"/>
        <v>2.1920631577311664</v>
      </c>
      <c r="E253" s="25">
        <f t="shared" si="296"/>
        <v>1.2185587042017947</v>
      </c>
      <c r="F253" s="26">
        <f t="shared" si="297"/>
        <v>8.330969978805905E-2</v>
      </c>
      <c r="G253" s="16">
        <f t="shared" si="298"/>
        <v>0.97350445352937176</v>
      </c>
      <c r="I253" s="6">
        <v>2075</v>
      </c>
      <c r="J253" s="23">
        <v>4</v>
      </c>
      <c r="K253" s="24">
        <f t="shared" si="299"/>
        <v>1.3985126973533293</v>
      </c>
      <c r="L253" s="34">
        <f t="shared" si="300"/>
        <v>2.2790870817086759</v>
      </c>
      <c r="M253" s="25">
        <f t="shared" si="301"/>
        <v>1.3524416641671939</v>
      </c>
      <c r="N253" s="26">
        <f t="shared" si="302"/>
        <v>8.3552493851579271E-2</v>
      </c>
      <c r="O253" s="16">
        <f t="shared" si="303"/>
        <v>0.926645417541482</v>
      </c>
      <c r="Q253" s="6">
        <v>2075</v>
      </c>
      <c r="R253" s="23">
        <v>4</v>
      </c>
      <c r="S253" s="24">
        <f t="shared" si="273"/>
        <v>1.3109553814927344</v>
      </c>
      <c r="T253" s="34">
        <f t="shared" si="274"/>
        <v>2.1407437925367301</v>
      </c>
      <c r="U253" s="25">
        <f t="shared" si="275"/>
        <v>1.1396058346718925</v>
      </c>
      <c r="V253" s="26">
        <f t="shared" si="276"/>
        <v>8.8262777610813803E-2</v>
      </c>
      <c r="W253" s="16">
        <f t="shared" si="266"/>
        <v>1.0011379578648376</v>
      </c>
      <c r="Y253" s="6">
        <v>2075</v>
      </c>
      <c r="Z253" s="23">
        <v>4</v>
      </c>
      <c r="AA253" s="24">
        <f t="shared" si="278"/>
        <v>1.3364316799474432</v>
      </c>
      <c r="AB253" s="34">
        <f t="shared" si="279"/>
        <v>2.1624178113380244</v>
      </c>
      <c r="AC253" s="25">
        <f t="shared" si="280"/>
        <v>1.1729504789815757</v>
      </c>
      <c r="AD253" s="26">
        <f t="shared" si="281"/>
        <v>0.17107810867314893</v>
      </c>
      <c r="AE253" s="16">
        <f t="shared" si="267"/>
        <v>0.98946733235644868</v>
      </c>
      <c r="AG253" s="6">
        <v>2075</v>
      </c>
      <c r="AH253" s="23">
        <v>4</v>
      </c>
      <c r="AI253" s="24">
        <f t="shared" si="283"/>
        <v>1.386107015213436</v>
      </c>
      <c r="AJ253" s="34">
        <f t="shared" si="284"/>
        <v>2.2703726225010752</v>
      </c>
      <c r="AK253" s="25">
        <f t="shared" si="285"/>
        <v>1.3390348038478084</v>
      </c>
      <c r="AL253" s="26">
        <f t="shared" si="286"/>
        <v>4.1868896443036048E-2</v>
      </c>
      <c r="AM253" s="16">
        <f t="shared" si="268"/>
        <v>0.93133781865326681</v>
      </c>
      <c r="AO253" s="6">
        <v>2075</v>
      </c>
      <c r="AP253" s="23">
        <v>4.5</v>
      </c>
      <c r="AQ253" s="24">
        <f t="shared" si="287"/>
        <v>1.5542143841347462</v>
      </c>
      <c r="AR253" s="34">
        <f t="shared" si="288"/>
        <v>2.5183685625535537</v>
      </c>
      <c r="AS253" s="25">
        <f t="shared" si="289"/>
        <v>1.4513362500823901</v>
      </c>
      <c r="AT253" s="26">
        <f t="shared" si="290"/>
        <v>8.6017742265409508E-2</v>
      </c>
      <c r="AU253" s="16">
        <f t="shared" si="269"/>
        <v>1.0670323124711636</v>
      </c>
      <c r="AW253" s="6">
        <v>2075</v>
      </c>
      <c r="AX253" s="23">
        <v>4.5</v>
      </c>
      <c r="AY253" s="24">
        <f t="shared" si="304"/>
        <v>1.7182676030437349</v>
      </c>
      <c r="AZ253" s="34">
        <f t="shared" si="305"/>
        <v>2.6360132595974815</v>
      </c>
      <c r="BA253" s="25">
        <f t="shared" si="306"/>
        <v>1.6323280916884331</v>
      </c>
      <c r="BB253" s="26">
        <f t="shared" si="317"/>
        <v>8.2570029773982118E-2</v>
      </c>
      <c r="BC253" s="16">
        <f t="shared" si="291"/>
        <v>1.0036851679090484</v>
      </c>
      <c r="BD253">
        <v>0.75</v>
      </c>
      <c r="BF253" s="6">
        <v>2075</v>
      </c>
      <c r="BG253" s="23">
        <v>6.5</v>
      </c>
      <c r="BH253" s="24">
        <f t="shared" si="308"/>
        <v>1.2227739732863694</v>
      </c>
      <c r="BI253" s="34">
        <f t="shared" si="318"/>
        <v>2.3177095800092675</v>
      </c>
      <c r="BJ253" s="25">
        <f t="shared" si="309"/>
        <v>1.1426301230911811</v>
      </c>
      <c r="BK253" s="26">
        <f t="shared" si="319"/>
        <v>7.9023332716117986E-2</v>
      </c>
      <c r="BL253" s="16">
        <f t="shared" si="292"/>
        <v>1.1750794569180865</v>
      </c>
      <c r="BN253" s="6">
        <v>2075</v>
      </c>
      <c r="BO253" s="23">
        <v>6.5</v>
      </c>
      <c r="BP253" s="24">
        <f t="shared" si="311"/>
        <v>1.3670541450585196</v>
      </c>
      <c r="BQ253" s="34">
        <f t="shared" si="312"/>
        <v>2.59450959172288</v>
      </c>
      <c r="BR253" s="25">
        <f t="shared" si="313"/>
        <v>1.299245525727508</v>
      </c>
      <c r="BS253" s="26">
        <f t="shared" si="314"/>
        <v>7.6444129509891739E-2</v>
      </c>
      <c r="BT253" s="16">
        <f t="shared" si="293"/>
        <v>1.295264065995372</v>
      </c>
      <c r="BU253">
        <v>0.75</v>
      </c>
    </row>
    <row r="254" spans="1:73" x14ac:dyDescent="0.35">
      <c r="A254" s="6">
        <v>2076</v>
      </c>
      <c r="B254" s="23">
        <v>4</v>
      </c>
      <c r="C254" s="24">
        <f t="shared" ref="C254:C317" si="320">E253+((B254-E253)*G$118)</f>
        <v>1.3058264248574634</v>
      </c>
      <c r="D254" s="34">
        <f t="shared" ref="D254:D317" si="321">E254+(B254-E254)*G$121</f>
        <v>2.1931626651666929</v>
      </c>
      <c r="E254" s="25">
        <f t="shared" ref="E254:E317" si="322">C254-((F254-F253)*G$120/G$119)</f>
        <v>1.2202502541026048</v>
      </c>
      <c r="F254" s="26">
        <f t="shared" ref="F254:F317" si="323">F253+(C254-F253)*G$117*G$119/G$120</f>
        <v>8.4549934146825115E-2</v>
      </c>
      <c r="G254" s="16">
        <f t="shared" ref="G254:G317" si="324">D254-E254</f>
        <v>0.9729124110640881</v>
      </c>
      <c r="I254" s="14">
        <v>2076</v>
      </c>
      <c r="J254" s="23">
        <v>4</v>
      </c>
      <c r="K254" s="24">
        <f t="shared" si="299"/>
        <v>1.4028167566230847</v>
      </c>
      <c r="L254" s="34">
        <f t="shared" si="300"/>
        <v>2.281817629826953</v>
      </c>
      <c r="M254" s="25">
        <f t="shared" si="301"/>
        <v>1.3566425074260817</v>
      </c>
      <c r="N254" s="26">
        <f t="shared" si="302"/>
        <v>8.4910560004432298E-2</v>
      </c>
      <c r="O254" s="16">
        <f t="shared" si="303"/>
        <v>0.9251751224008713</v>
      </c>
      <c r="Q254" s="14">
        <v>2076</v>
      </c>
      <c r="R254" s="23">
        <v>4</v>
      </c>
      <c r="S254" s="24">
        <f t="shared" si="273"/>
        <v>1.311858771307951</v>
      </c>
      <c r="T254" s="34">
        <f t="shared" si="274"/>
        <v>2.1413609659237283</v>
      </c>
      <c r="U254" s="25">
        <f t="shared" si="275"/>
        <v>1.1405553321903512</v>
      </c>
      <c r="V254" s="26">
        <f t="shared" si="276"/>
        <v>8.9495176453386463E-2</v>
      </c>
      <c r="W254" s="16">
        <f t="shared" si="266"/>
        <v>1.0008056337333771</v>
      </c>
      <c r="Y254" s="14">
        <v>2076</v>
      </c>
      <c r="Z254" s="23">
        <v>4</v>
      </c>
      <c r="AA254" s="24">
        <f t="shared" si="278"/>
        <v>1.3381349824946822</v>
      </c>
      <c r="AB254" s="34">
        <f t="shared" si="279"/>
        <v>2.1635855631037844</v>
      </c>
      <c r="AC254" s="25">
        <f t="shared" si="280"/>
        <v>1.1747470201596684</v>
      </c>
      <c r="AD254" s="26">
        <f t="shared" si="281"/>
        <v>0.17344605015626507</v>
      </c>
      <c r="AE254" s="16">
        <f t="shared" si="267"/>
        <v>0.98883854294411599</v>
      </c>
      <c r="AG254" s="14">
        <v>2076</v>
      </c>
      <c r="AH254" s="23">
        <v>4</v>
      </c>
      <c r="AI254" s="24">
        <f t="shared" si="283"/>
        <v>1.390029540866869</v>
      </c>
      <c r="AJ254" s="34">
        <f t="shared" si="284"/>
        <v>2.2728485469028228</v>
      </c>
      <c r="AK254" s="25">
        <f t="shared" si="285"/>
        <v>1.3428439183120351</v>
      </c>
      <c r="AL254" s="26">
        <f t="shared" si="286"/>
        <v>4.2552746045280018E-2</v>
      </c>
      <c r="AM254" s="16">
        <f t="shared" si="268"/>
        <v>0.9300046285907877</v>
      </c>
      <c r="AO254" s="14">
        <v>2076</v>
      </c>
      <c r="AP254" s="23">
        <v>4.5</v>
      </c>
      <c r="AQ254" s="24">
        <f t="shared" si="287"/>
        <v>1.5563322296295525</v>
      </c>
      <c r="AR254" s="34">
        <f t="shared" si="288"/>
        <v>2.5197166400841402</v>
      </c>
      <c r="AS254" s="25">
        <f t="shared" si="289"/>
        <v>1.4534102155140622</v>
      </c>
      <c r="AT254" s="26">
        <f t="shared" si="290"/>
        <v>8.7509365658387628E-2</v>
      </c>
      <c r="AU254" s="16">
        <f t="shared" si="269"/>
        <v>1.066306424570078</v>
      </c>
      <c r="AW254" s="14">
        <v>2076</v>
      </c>
      <c r="AX254" s="23">
        <v>4.5</v>
      </c>
      <c r="AY254" s="24">
        <f t="shared" si="304"/>
        <v>1.7310907122106833</v>
      </c>
      <c r="AZ254" s="34">
        <f t="shared" si="305"/>
        <v>2.6447032715593006</v>
      </c>
      <c r="BA254" s="25">
        <f t="shared" si="306"/>
        <v>1.6456973408604625</v>
      </c>
      <c r="BB254" s="26">
        <f t="shared" si="317"/>
        <v>8.3807614866014304E-2</v>
      </c>
      <c r="BC254" s="16">
        <f t="shared" si="291"/>
        <v>0.99900593069883814</v>
      </c>
      <c r="BD254">
        <v>0.74</v>
      </c>
      <c r="BF254" s="14">
        <v>2076</v>
      </c>
      <c r="BG254" s="23">
        <v>6.5</v>
      </c>
      <c r="BH254" s="24">
        <f t="shared" si="308"/>
        <v>1.2247318164548087</v>
      </c>
      <c r="BI254" s="34">
        <f t="shared" si="318"/>
        <v>2.318945944685515</v>
      </c>
      <c r="BJ254" s="25">
        <f t="shared" si="309"/>
        <v>1.1445322225930998</v>
      </c>
      <c r="BK254" s="26">
        <f t="shared" si="319"/>
        <v>8.0185645670635505E-2</v>
      </c>
      <c r="BL254" s="16">
        <f t="shared" si="292"/>
        <v>1.1744137220924151</v>
      </c>
      <c r="BN254" s="14">
        <v>2076</v>
      </c>
      <c r="BO254" s="23">
        <v>6.5</v>
      </c>
      <c r="BP254" s="24">
        <f t="shared" si="311"/>
        <v>1.378947088045734</v>
      </c>
      <c r="BQ254" s="34">
        <f t="shared" si="312"/>
        <v>2.609460332615825</v>
      </c>
      <c r="BR254" s="25">
        <f t="shared" si="313"/>
        <v>1.3114774347935774</v>
      </c>
      <c r="BS254" s="26">
        <f t="shared" si="314"/>
        <v>7.7421950571517198E-2</v>
      </c>
      <c r="BT254" s="16">
        <f t="shared" si="293"/>
        <v>1.2979828978222476</v>
      </c>
      <c r="BU254">
        <v>0.74</v>
      </c>
    </row>
    <row r="255" spans="1:73" x14ac:dyDescent="0.35">
      <c r="A255" s="14">
        <v>2077</v>
      </c>
      <c r="B255" s="23">
        <v>4</v>
      </c>
      <c r="C255" s="24">
        <f t="shared" si="320"/>
        <v>1.3074649023801355</v>
      </c>
      <c r="D255" s="34">
        <f t="shared" si="321"/>
        <v>2.1942095554924723</v>
      </c>
      <c r="E255" s="25">
        <f t="shared" si="322"/>
        <v>1.2218608546038037</v>
      </c>
      <c r="F255" s="26">
        <f t="shared" si="323"/>
        <v>8.5790572520395139E-2</v>
      </c>
      <c r="G255" s="16">
        <f t="shared" si="324"/>
        <v>0.97234870088866865</v>
      </c>
      <c r="I255" s="6">
        <v>2077</v>
      </c>
      <c r="J255" s="23">
        <v>4</v>
      </c>
      <c r="K255" s="24">
        <f t="shared" si="299"/>
        <v>1.4069376704372856</v>
      </c>
      <c r="L255" s="34">
        <f t="shared" si="300"/>
        <v>2.2844333690218881</v>
      </c>
      <c r="M255" s="25">
        <f t="shared" si="301"/>
        <v>1.3606667215721358</v>
      </c>
      <c r="N255" s="26">
        <f t="shared" si="302"/>
        <v>8.6271470265171998E-2</v>
      </c>
      <c r="O255" s="16">
        <f t="shared" si="303"/>
        <v>0.92376664744975234</v>
      </c>
      <c r="Q255" s="6">
        <v>2077</v>
      </c>
      <c r="R255" s="23">
        <v>4</v>
      </c>
      <c r="S255" s="24">
        <f t="shared" si="273"/>
        <v>1.3127510900858483</v>
      </c>
      <c r="T255" s="34">
        <f t="shared" si="274"/>
        <v>2.1419719204152474</v>
      </c>
      <c r="U255" s="25">
        <f t="shared" si="275"/>
        <v>1.1414952621773038</v>
      </c>
      <c r="V255" s="26">
        <f t="shared" si="276"/>
        <v>9.0727232769275273E-2</v>
      </c>
      <c r="W255" s="16">
        <f t="shared" si="266"/>
        <v>1.0004766582379436</v>
      </c>
      <c r="Y255" s="6">
        <v>2077</v>
      </c>
      <c r="Z255" s="23">
        <v>4</v>
      </c>
      <c r="AA255" s="24">
        <f t="shared" si="278"/>
        <v>1.3398265517717389</v>
      </c>
      <c r="AB255" s="34">
        <f t="shared" si="279"/>
        <v>2.1647466330046221</v>
      </c>
      <c r="AC255" s="25">
        <f t="shared" si="280"/>
        <v>1.1765332815455727</v>
      </c>
      <c r="AD255" s="26">
        <f t="shared" si="281"/>
        <v>0.17581261928997763</v>
      </c>
      <c r="AE255" s="16">
        <f t="shared" si="267"/>
        <v>0.98821335145904943</v>
      </c>
      <c r="AG255" s="6">
        <v>2077</v>
      </c>
      <c r="AH255" s="23">
        <v>4</v>
      </c>
      <c r="AI255" s="24">
        <f t="shared" si="283"/>
        <v>1.3937656574615032</v>
      </c>
      <c r="AJ255" s="34">
        <f t="shared" si="284"/>
        <v>2.2752075836152579</v>
      </c>
      <c r="AK255" s="25">
        <f t="shared" si="285"/>
        <v>1.3464732055619353</v>
      </c>
      <c r="AL255" s="26">
        <f t="shared" si="286"/>
        <v>4.3238143898896943E-2</v>
      </c>
      <c r="AM255" s="16">
        <f t="shared" si="268"/>
        <v>0.9287343780533226</v>
      </c>
      <c r="AO255" s="6">
        <v>2077</v>
      </c>
      <c r="AP255" s="23">
        <v>4.5</v>
      </c>
      <c r="AQ255" s="24">
        <f t="shared" si="287"/>
        <v>1.5583347676917578</v>
      </c>
      <c r="AR255" s="34">
        <f t="shared" si="288"/>
        <v>2.5209950432071242</v>
      </c>
      <c r="AS255" s="25">
        <f t="shared" si="289"/>
        <v>1.455376989549422</v>
      </c>
      <c r="AT255" s="26">
        <f t="shared" si="290"/>
        <v>8.9001507370595395E-2</v>
      </c>
      <c r="AU255" s="16">
        <f t="shared" si="269"/>
        <v>1.0656180536577022</v>
      </c>
      <c r="AW255" s="6">
        <v>2077</v>
      </c>
      <c r="AX255" s="23">
        <v>4.5</v>
      </c>
      <c r="AY255" s="24">
        <f t="shared" si="304"/>
        <v>1.7439995244412281</v>
      </c>
      <c r="AZ255" s="34">
        <f t="shared" si="305"/>
        <v>2.6534564166102572</v>
      </c>
      <c r="BA255" s="25">
        <f t="shared" si="306"/>
        <v>1.6591637178619345</v>
      </c>
      <c r="BB255" s="26">
        <f t="shared" si="317"/>
        <v>8.5037119309192472E-2</v>
      </c>
      <c r="BC255" s="16">
        <f t="shared" si="291"/>
        <v>0.99429269874832271</v>
      </c>
      <c r="BD255">
        <v>0.73</v>
      </c>
      <c r="BF255" s="6">
        <v>2077</v>
      </c>
      <c r="BG255" s="23">
        <v>6.5</v>
      </c>
      <c r="BH255" s="24">
        <f t="shared" si="308"/>
        <v>1.2266047662818607</v>
      </c>
      <c r="BI255" s="34">
        <f t="shared" si="318"/>
        <v>2.3201310280953984</v>
      </c>
      <c r="BJ255" s="25">
        <f t="shared" si="309"/>
        <v>1.1463554278390746</v>
      </c>
      <c r="BK255" s="26">
        <f t="shared" si="319"/>
        <v>8.1348679561110665E-2</v>
      </c>
      <c r="BL255" s="16">
        <f t="shared" si="292"/>
        <v>1.1737756002563238</v>
      </c>
      <c r="BN255" s="6">
        <v>2077</v>
      </c>
      <c r="BO255" s="23">
        <v>6.5</v>
      </c>
      <c r="BP255" s="24">
        <f t="shared" si="311"/>
        <v>1.3909915431053659</v>
      </c>
      <c r="BQ255" s="34">
        <f t="shared" si="312"/>
        <v>2.6245142890024757</v>
      </c>
      <c r="BR255" s="25">
        <f t="shared" si="313"/>
        <v>1.3238681369268863</v>
      </c>
      <c r="BS255" s="26">
        <f t="shared" si="314"/>
        <v>7.8394753559611105E-2</v>
      </c>
      <c r="BT255" s="16">
        <f t="shared" si="293"/>
        <v>1.3006461520755894</v>
      </c>
      <c r="BU255">
        <v>0.73</v>
      </c>
    </row>
    <row r="256" spans="1:73" x14ac:dyDescent="0.35">
      <c r="A256" s="6">
        <v>2078</v>
      </c>
      <c r="B256" s="23">
        <v>4</v>
      </c>
      <c r="C256" s="24">
        <f t="shared" si="320"/>
        <v>1.3090249702906094</v>
      </c>
      <c r="D256" s="34">
        <f t="shared" si="321"/>
        <v>2.1952090655903511</v>
      </c>
      <c r="E256" s="25">
        <f t="shared" si="322"/>
        <v>1.2233985624466945</v>
      </c>
      <c r="F256" s="26">
        <f t="shared" si="323"/>
        <v>8.7031534952915643E-2</v>
      </c>
      <c r="G256" s="16">
        <f t="shared" si="324"/>
        <v>0.97181050314365658</v>
      </c>
      <c r="I256" s="14">
        <v>2078</v>
      </c>
      <c r="J256" s="23">
        <v>4</v>
      </c>
      <c r="K256" s="24">
        <f t="shared" si="299"/>
        <v>1.4108853158607828</v>
      </c>
      <c r="L256" s="34">
        <f t="shared" si="300"/>
        <v>2.2869404903222086</v>
      </c>
      <c r="M256" s="25">
        <f t="shared" si="301"/>
        <v>1.3645238312649366</v>
      </c>
      <c r="N256" s="26">
        <f t="shared" si="302"/>
        <v>8.7635043341520419E-2</v>
      </c>
      <c r="O256" s="16">
        <f t="shared" si="303"/>
        <v>0.92241665905727199</v>
      </c>
      <c r="Q256" s="14">
        <v>2078</v>
      </c>
      <c r="R256" s="23">
        <v>4</v>
      </c>
      <c r="S256" s="24">
        <f t="shared" si="273"/>
        <v>1.3136344174889865</v>
      </c>
      <c r="T256" s="34">
        <f t="shared" si="274"/>
        <v>2.1425778175583479</v>
      </c>
      <c r="U256" s="25">
        <f t="shared" si="275"/>
        <v>1.1424274116282276</v>
      </c>
      <c r="V256" s="26">
        <f t="shared" si="276"/>
        <v>9.195893784741023E-2</v>
      </c>
      <c r="W256" s="16">
        <f t="shared" ref="W256:W319" si="325">T256-U256</f>
        <v>1.0001504059301203</v>
      </c>
      <c r="Y256" s="14">
        <v>2078</v>
      </c>
      <c r="Z256" s="23">
        <v>4</v>
      </c>
      <c r="AA256" s="24">
        <f t="shared" si="278"/>
        <v>1.3415084419048648</v>
      </c>
      <c r="AB256" s="34">
        <f t="shared" si="279"/>
        <v>2.165902167380207</v>
      </c>
      <c r="AC256" s="25">
        <f t="shared" si="280"/>
        <v>1.1783110267387802</v>
      </c>
      <c r="AD256" s="26">
        <f t="shared" si="281"/>
        <v>0.17817779921992088</v>
      </c>
      <c r="AE256" s="16">
        <f t="shared" ref="AE256:AE319" si="326">AB256-AC256</f>
        <v>0.98759114064142683</v>
      </c>
      <c r="AG256" s="14">
        <v>2078</v>
      </c>
      <c r="AH256" s="23">
        <v>4</v>
      </c>
      <c r="AI256" s="24">
        <f t="shared" si="283"/>
        <v>1.3973253930505463</v>
      </c>
      <c r="AJ256" s="34">
        <f t="shared" si="284"/>
        <v>2.2774560205646552</v>
      </c>
      <c r="AK256" s="25">
        <f t="shared" si="285"/>
        <v>1.3499323393302387</v>
      </c>
      <c r="AL256" s="26">
        <f t="shared" si="286"/>
        <v>4.3924999749915893E-2</v>
      </c>
      <c r="AM256" s="16">
        <f t="shared" ref="AM256:AM319" si="327">AJ256-AK256</f>
        <v>0.92752368123441653</v>
      </c>
      <c r="AO256" s="14">
        <v>2078</v>
      </c>
      <c r="AP256" s="23">
        <v>4.5</v>
      </c>
      <c r="AQ256" s="24">
        <f t="shared" si="287"/>
        <v>1.5602338060293399</v>
      </c>
      <c r="AR256" s="34">
        <f t="shared" si="288"/>
        <v>2.5222109043300978</v>
      </c>
      <c r="AS256" s="25">
        <f t="shared" si="289"/>
        <v>1.4572475451232274</v>
      </c>
      <c r="AT256" s="26">
        <f t="shared" si="290"/>
        <v>9.0494061876481083E-2</v>
      </c>
      <c r="AU256" s="16">
        <f t="shared" ref="AU256:AU319" si="328">AR256-AS256</f>
        <v>1.0649633592068704</v>
      </c>
      <c r="AW256" s="14">
        <v>2078</v>
      </c>
      <c r="AX256" s="23">
        <v>4.5</v>
      </c>
      <c r="AY256" s="24">
        <f t="shared" si="304"/>
        <v>1.7570021194187695</v>
      </c>
      <c r="AZ256" s="34">
        <f t="shared" si="305"/>
        <v>2.6622778042186104</v>
      </c>
      <c r="BA256" s="25">
        <f t="shared" si="306"/>
        <v>1.6727350834132471</v>
      </c>
      <c r="BB256" s="26">
        <f t="shared" si="317"/>
        <v>8.6258380700576856E-2</v>
      </c>
      <c r="BC256" s="16">
        <f t="shared" si="291"/>
        <v>0.98954272080536332</v>
      </c>
      <c r="BD256">
        <v>0.72</v>
      </c>
      <c r="BF256" s="14">
        <v>2078</v>
      </c>
      <c r="BG256" s="23">
        <v>6.5</v>
      </c>
      <c r="BH256" s="24">
        <f t="shared" si="308"/>
        <v>1.2284000309074408</v>
      </c>
      <c r="BI256" s="34">
        <f t="shared" si="318"/>
        <v>2.3212691836035781</v>
      </c>
      <c r="BJ256" s="25">
        <f t="shared" si="309"/>
        <v>1.1481064363131974</v>
      </c>
      <c r="BK256" s="26">
        <f t="shared" si="319"/>
        <v>8.2512354845085206E-2</v>
      </c>
      <c r="BL256" s="16">
        <f t="shared" si="292"/>
        <v>1.1731627472903807</v>
      </c>
      <c r="BN256" s="14">
        <v>2078</v>
      </c>
      <c r="BO256" s="23">
        <v>6.5</v>
      </c>
      <c r="BP256" s="24">
        <f t="shared" si="311"/>
        <v>1.4031923577284817</v>
      </c>
      <c r="BQ256" s="34">
        <f t="shared" si="312"/>
        <v>2.6396746630109407</v>
      </c>
      <c r="BR256" s="25">
        <f t="shared" si="313"/>
        <v>1.3364225584783702</v>
      </c>
      <c r="BS256" s="26">
        <f t="shared" si="314"/>
        <v>7.9362431809612721E-2</v>
      </c>
      <c r="BT256" s="16">
        <f t="shared" si="293"/>
        <v>1.3032521045325705</v>
      </c>
      <c r="BU256">
        <v>0.72</v>
      </c>
    </row>
    <row r="257" spans="1:73" x14ac:dyDescent="0.35">
      <c r="A257" s="6">
        <v>2079</v>
      </c>
      <c r="B257" s="23">
        <v>4</v>
      </c>
      <c r="C257" s="24">
        <f t="shared" si="320"/>
        <v>1.3105144325499296</v>
      </c>
      <c r="D257" s="34">
        <f t="shared" si="321"/>
        <v>2.19616590931679</v>
      </c>
      <c r="E257" s="25">
        <f t="shared" si="322"/>
        <v>1.2248706297181389</v>
      </c>
      <c r="F257" s="26">
        <f t="shared" si="323"/>
        <v>8.8272749486709712E-2</v>
      </c>
      <c r="G257" s="16">
        <f t="shared" si="324"/>
        <v>0.97129527959865114</v>
      </c>
      <c r="I257" s="6">
        <v>2079</v>
      </c>
      <c r="J257" s="23">
        <v>4</v>
      </c>
      <c r="K257" s="24">
        <f t="shared" si="299"/>
        <v>1.4146690363274586</v>
      </c>
      <c r="L257" s="34">
        <f t="shared" si="300"/>
        <v>2.2893448502724181</v>
      </c>
      <c r="M257" s="25">
        <f t="shared" si="301"/>
        <v>1.3682228465729509</v>
      </c>
      <c r="N257" s="26">
        <f t="shared" si="302"/>
        <v>8.9001107746064761E-2</v>
      </c>
      <c r="O257" s="16">
        <f t="shared" si="303"/>
        <v>0.92112200369946717</v>
      </c>
      <c r="Q257" s="6">
        <v>2079</v>
      </c>
      <c r="R257" s="23">
        <v>4</v>
      </c>
      <c r="S257" s="24">
        <f t="shared" si="273"/>
        <v>1.3145104328999757</v>
      </c>
      <c r="T257" s="34">
        <f t="shared" si="274"/>
        <v>2.1431795953352011</v>
      </c>
      <c r="U257" s="25">
        <f t="shared" si="275"/>
        <v>1.1433532235926174</v>
      </c>
      <c r="V257" s="26">
        <f t="shared" si="276"/>
        <v>9.319028467695957E-2</v>
      </c>
      <c r="W257" s="16">
        <f t="shared" si="325"/>
        <v>0.99982637174258371</v>
      </c>
      <c r="Y257" s="6">
        <v>2079</v>
      </c>
      <c r="Z257" s="23">
        <v>4</v>
      </c>
      <c r="AA257" s="24">
        <f t="shared" si="278"/>
        <v>1.3431823134464334</v>
      </c>
      <c r="AB257" s="34">
        <f t="shared" si="279"/>
        <v>2.1670530929455687</v>
      </c>
      <c r="AC257" s="25">
        <f t="shared" si="280"/>
        <v>1.1800816814547215</v>
      </c>
      <c r="AD257" s="26">
        <f t="shared" si="281"/>
        <v>0.18054157649516309</v>
      </c>
      <c r="AE257" s="16">
        <f t="shared" si="326"/>
        <v>0.98697141149084722</v>
      </c>
      <c r="AG257" s="6">
        <v>2079</v>
      </c>
      <c r="AH257" s="23">
        <v>4</v>
      </c>
      <c r="AI257" s="24">
        <f t="shared" si="283"/>
        <v>1.400718235979314</v>
      </c>
      <c r="AJ257" s="34">
        <f t="shared" si="284"/>
        <v>2.2795998072623349</v>
      </c>
      <c r="AK257" s="25">
        <f t="shared" si="285"/>
        <v>1.3532304727112849</v>
      </c>
      <c r="AL257" s="26">
        <f t="shared" si="286"/>
        <v>4.4613228203075735E-2</v>
      </c>
      <c r="AM257" s="16">
        <f t="shared" si="327"/>
        <v>0.92636933455104997</v>
      </c>
      <c r="AO257" s="6">
        <v>2079</v>
      </c>
      <c r="AP257" s="23">
        <v>4.5</v>
      </c>
      <c r="AQ257" s="24">
        <f t="shared" si="287"/>
        <v>1.5620399396691835</v>
      </c>
      <c r="AR257" s="34">
        <f t="shared" si="288"/>
        <v>2.523370623345401</v>
      </c>
      <c r="AS257" s="25">
        <f t="shared" si="289"/>
        <v>1.4590317282236942</v>
      </c>
      <c r="AT257" s="26">
        <f t="shared" si="290"/>
        <v>9.1986934506125856E-2</v>
      </c>
      <c r="AU257" s="16">
        <f t="shared" si="328"/>
        <v>1.0643388951217068</v>
      </c>
      <c r="AW257" s="6">
        <v>2079</v>
      </c>
      <c r="AX257" s="23">
        <v>4.5</v>
      </c>
      <c r="AY257" s="24">
        <f t="shared" si="304"/>
        <v>1.7701060871404948</v>
      </c>
      <c r="AZ257" s="34">
        <f t="shared" si="305"/>
        <v>2.67117225648478</v>
      </c>
      <c r="BA257" s="25">
        <f t="shared" si="306"/>
        <v>1.6864188561304307</v>
      </c>
      <c r="BB257" s="26">
        <f t="shared" si="317"/>
        <v>8.7471239121012567E-2</v>
      </c>
      <c r="BC257" s="16">
        <f t="shared" si="291"/>
        <v>0.98475340035434922</v>
      </c>
      <c r="BD257">
        <v>0.71</v>
      </c>
      <c r="BF257" s="6">
        <v>2079</v>
      </c>
      <c r="BG257" s="23">
        <v>6.5</v>
      </c>
      <c r="BH257" s="24">
        <f t="shared" si="308"/>
        <v>1.2301242051766976</v>
      </c>
      <c r="BI257" s="34">
        <f t="shared" si="318"/>
        <v>2.3223643941747647</v>
      </c>
      <c r="BJ257" s="25">
        <f t="shared" si="309"/>
        <v>1.1497913756534843</v>
      </c>
      <c r="BK257" s="26">
        <f t="shared" si="319"/>
        <v>8.3676598751218731E-2</v>
      </c>
      <c r="BL257" s="16">
        <f t="shared" si="292"/>
        <v>1.1725730185212804</v>
      </c>
      <c r="BN257" s="6">
        <v>2079</v>
      </c>
      <c r="BO257" s="23">
        <v>6.5</v>
      </c>
      <c r="BP257" s="24">
        <f t="shared" si="311"/>
        <v>1.4155543827696893</v>
      </c>
      <c r="BQ257" s="34">
        <f t="shared" si="312"/>
        <v>2.6549446678245325</v>
      </c>
      <c r="BR257" s="25">
        <f t="shared" si="313"/>
        <v>1.3491456428069732</v>
      </c>
      <c r="BS257" s="26">
        <f t="shared" si="314"/>
        <v>8.0324877316318752E-2</v>
      </c>
      <c r="BT257" s="16">
        <f t="shared" si="293"/>
        <v>1.3057990250175593</v>
      </c>
      <c r="BU257">
        <v>0.71</v>
      </c>
    </row>
    <row r="258" spans="1:73" x14ac:dyDescent="0.35">
      <c r="A258" s="14">
        <v>2080</v>
      </c>
      <c r="B258" s="23">
        <v>4</v>
      </c>
      <c r="C258" s="24">
        <f t="shared" si="320"/>
        <v>1.3119403137107322</v>
      </c>
      <c r="D258" s="34">
        <f t="shared" si="321"/>
        <v>2.1970843297397828</v>
      </c>
      <c r="E258" s="25">
        <f t="shared" si="322"/>
        <v>1.2262835842150506</v>
      </c>
      <c r="F258" s="26">
        <f t="shared" si="323"/>
        <v>8.9514151363458722E-2</v>
      </c>
      <c r="G258" s="16">
        <f t="shared" si="324"/>
        <v>0.97080074552473228</v>
      </c>
      <c r="I258" s="14">
        <v>2080</v>
      </c>
      <c r="J258" s="23">
        <v>4</v>
      </c>
      <c r="K258" s="24">
        <f t="shared" si="299"/>
        <v>1.4182976704712074</v>
      </c>
      <c r="L258" s="34">
        <f t="shared" si="300"/>
        <v>2.2916519890042877</v>
      </c>
      <c r="M258" s="25">
        <f t="shared" si="301"/>
        <v>1.3717722907758272</v>
      </c>
      <c r="N258" s="26">
        <f t="shared" si="302"/>
        <v>9.0369501266517119E-2</v>
      </c>
      <c r="O258" s="16">
        <f t="shared" si="303"/>
        <v>0.9198796982284605</v>
      </c>
      <c r="Q258" s="14">
        <v>2080</v>
      </c>
      <c r="R258" s="23">
        <v>4</v>
      </c>
      <c r="S258" s="24">
        <f t="shared" ref="S258:S321" si="329">U257+((R258-U257)*W$118)</f>
        <v>1.31538049246787</v>
      </c>
      <c r="T258" s="34">
        <f t="shared" ref="T258:T321" si="330">U258+(R258-U258)*W$121</f>
        <v>2.1437780111951428</v>
      </c>
      <c r="U258" s="25">
        <f t="shared" ref="U258:U321" si="331">S258-((V258-V257)*W$120/W$119)</f>
        <v>1.1442738633771428</v>
      </c>
      <c r="V258" s="26">
        <f t="shared" ref="V258:V321" si="332">V257+(S258-V257)*W$117*W$119/W$120</f>
        <v>9.4421267620058327E-2</v>
      </c>
      <c r="W258" s="16">
        <f t="shared" si="325"/>
        <v>0.99950414781800001</v>
      </c>
      <c r="Y258" s="14">
        <v>2080</v>
      </c>
      <c r="Z258" s="23">
        <v>4</v>
      </c>
      <c r="AA258" s="24">
        <f t="shared" ref="AA258:AA321" si="333">AC257+((Z258-AC257)*AE$118)</f>
        <v>1.344849508807322</v>
      </c>
      <c r="AB258" s="34">
        <f t="shared" ref="AB258:AB321" si="334">AC258+(Z258-AC258)*AE$121</f>
        <v>2.1682001588843534</v>
      </c>
      <c r="AC258" s="25">
        <f t="shared" ref="AC258:AC321" si="335">AA258-((AD258-AD257)*AE$120/AE$119)</f>
        <v>1.1818463982836205</v>
      </c>
      <c r="AD258" s="26">
        <f t="shared" ref="AD258:AD321" si="336">AD257+(AA258-AD257)*AE$117*AE$119/AE$120</f>
        <v>0.18290394041579644</v>
      </c>
      <c r="AE258" s="16">
        <f t="shared" si="326"/>
        <v>0.98635376060073288</v>
      </c>
      <c r="AG258" s="14">
        <v>2080</v>
      </c>
      <c r="AH258" s="23">
        <v>4</v>
      </c>
      <c r="AI258" s="24">
        <f t="shared" ref="AI258:AI321" si="337">AK257+((AH258-AK257)*AM$118)</f>
        <v>1.4039531639322458</v>
      </c>
      <c r="AJ258" s="34">
        <f t="shared" ref="AJ258:AJ321" si="338">AK258+(AH258-AK258)*AM$121</f>
        <v>2.281644573018121</v>
      </c>
      <c r="AK258" s="25">
        <f t="shared" ref="AK258:AK321" si="339">AI258-((AL258-AL257)*AM$120/AM$119)</f>
        <v>1.3563762661817249</v>
      </c>
      <c r="AL258" s="26">
        <f t="shared" ref="AL258:AL321" si="340">AL257+(AI258-AL257)*AM$117*AM$119/AM$120</f>
        <v>4.530274846032966E-2</v>
      </c>
      <c r="AM258" s="16">
        <f t="shared" si="327"/>
        <v>0.92526830683639605</v>
      </c>
      <c r="AO258" s="14">
        <v>2080</v>
      </c>
      <c r="AP258" s="23">
        <v>4.5</v>
      </c>
      <c r="AQ258" s="24">
        <f t="shared" ref="AQ258:AQ321" si="341">AS257+((AP258-AS257)*AU$118)</f>
        <v>1.5637626755036702</v>
      </c>
      <c r="AR258" s="34">
        <f t="shared" ref="AR258:AR321" si="342">AS258+(AP258-AS258)*AU$121</f>
        <v>2.5244799428619968</v>
      </c>
      <c r="AS258" s="25">
        <f t="shared" ref="AS258:AS321" si="343">AQ258-((AT258-AT257)*AU$120/AU$119)</f>
        <v>1.460738373633842</v>
      </c>
      <c r="AT258" s="26">
        <f t="shared" ref="AT258:AT321" si="344">AT257+(AQ258-AT257)*AU$117*AU$119/AU$120</f>
        <v>9.3480040330326267E-2</v>
      </c>
      <c r="AU258" s="16">
        <f t="shared" si="328"/>
        <v>1.0637415692281549</v>
      </c>
      <c r="AW258" s="14">
        <v>2080</v>
      </c>
      <c r="AX258" s="23">
        <v>4.5</v>
      </c>
      <c r="AY258" s="24">
        <f t="shared" si="304"/>
        <v>1.7833185907252986</v>
      </c>
      <c r="AZ258" s="34">
        <f t="shared" si="305"/>
        <v>2.6801443458228471</v>
      </c>
      <c r="BA258" s="25">
        <f t="shared" si="306"/>
        <v>1.7002220704966884</v>
      </c>
      <c r="BB258" s="26">
        <f t="shared" si="317"/>
        <v>8.8675536515630107E-2</v>
      </c>
      <c r="BC258" s="16">
        <f t="shared" si="291"/>
        <v>0.97992227532615872</v>
      </c>
      <c r="BD258">
        <v>0.7</v>
      </c>
      <c r="BF258" s="14">
        <v>2080</v>
      </c>
      <c r="BG258" s="23">
        <v>6.5</v>
      </c>
      <c r="BH258" s="24">
        <f t="shared" si="308"/>
        <v>1.2317833228215946</v>
      </c>
      <c r="BI258" s="34">
        <f t="shared" si="318"/>
        <v>2.3234203038888346</v>
      </c>
      <c r="BJ258" s="25">
        <f t="shared" si="309"/>
        <v>1.1514158521366684</v>
      </c>
      <c r="BK258" s="26">
        <f t="shared" si="319"/>
        <v>8.4841344703174185E-2</v>
      </c>
      <c r="BL258" s="16">
        <f t="shared" si="292"/>
        <v>1.1720044517521662</v>
      </c>
      <c r="BN258" s="14">
        <v>2080</v>
      </c>
      <c r="BO258" s="23">
        <v>6.5</v>
      </c>
      <c r="BP258" s="24">
        <f t="shared" si="311"/>
        <v>1.4280824858309564</v>
      </c>
      <c r="BQ258" s="34">
        <f t="shared" si="312"/>
        <v>2.67032753595893</v>
      </c>
      <c r="BR258" s="25">
        <f t="shared" si="313"/>
        <v>1.362042363013739</v>
      </c>
      <c r="BS258" s="26">
        <f t="shared" si="314"/>
        <v>8.1281980545553786E-2</v>
      </c>
      <c r="BT258" s="16">
        <f t="shared" si="293"/>
        <v>1.308285172945191</v>
      </c>
      <c r="BU258">
        <v>0.7</v>
      </c>
    </row>
    <row r="259" spans="1:73" x14ac:dyDescent="0.35">
      <c r="A259" s="6">
        <v>2081</v>
      </c>
      <c r="B259" s="23">
        <v>4</v>
      </c>
      <c r="C259" s="24">
        <f t="shared" si="320"/>
        <v>1.3133089367603032</v>
      </c>
      <c r="D259" s="34">
        <f t="shared" si="321"/>
        <v>2.1979681461586407</v>
      </c>
      <c r="E259" s="25">
        <f t="shared" si="322"/>
        <v>1.2276433017825243</v>
      </c>
      <c r="F259" s="26">
        <f t="shared" si="323"/>
        <v>9.0755682305165661E-2</v>
      </c>
      <c r="G259" s="16">
        <f t="shared" si="324"/>
        <v>0.97032484437611632</v>
      </c>
      <c r="I259" s="6">
        <v>2081</v>
      </c>
      <c r="J259" s="23">
        <v>4</v>
      </c>
      <c r="K259" s="24">
        <f t="shared" si="299"/>
        <v>1.4217795793992356</v>
      </c>
      <c r="L259" s="34">
        <f t="shared" si="300"/>
        <v>2.293867147331984</v>
      </c>
      <c r="M259" s="25">
        <f t="shared" si="301"/>
        <v>1.3751802266645907</v>
      </c>
      <c r="N259" s="26">
        <f t="shared" si="302"/>
        <v>9.1740070464594911E-2</v>
      </c>
      <c r="O259" s="16">
        <f t="shared" si="303"/>
        <v>0.91868692066739333</v>
      </c>
      <c r="Q259" s="6">
        <v>2081</v>
      </c>
      <c r="R259" s="23">
        <v>4</v>
      </c>
      <c r="S259" s="24">
        <f t="shared" si="329"/>
        <v>1.3162456913245713</v>
      </c>
      <c r="T259" s="34">
        <f t="shared" si="330"/>
        <v>2.1443736768038608</v>
      </c>
      <c r="U259" s="25">
        <f t="shared" si="331"/>
        <v>1.1451902720059399</v>
      </c>
      <c r="V259" s="26">
        <f t="shared" si="332"/>
        <v>9.5651882147530495E-2</v>
      </c>
      <c r="W259" s="16">
        <f t="shared" si="325"/>
        <v>0.99918340479792089</v>
      </c>
      <c r="Y259" s="6">
        <v>2081</v>
      </c>
      <c r="Z259" s="23">
        <v>4</v>
      </c>
      <c r="AA259" s="24">
        <f t="shared" si="333"/>
        <v>1.3465111132319085</v>
      </c>
      <c r="AB259" s="34">
        <f t="shared" si="334"/>
        <v>2.1693439708744737</v>
      </c>
      <c r="AC259" s="25">
        <f t="shared" si="335"/>
        <v>1.183606109037652</v>
      </c>
      <c r="AD259" s="26">
        <f t="shared" si="336"/>
        <v>0.18526488250556827</v>
      </c>
      <c r="AE259" s="16">
        <f t="shared" si="326"/>
        <v>0.98573786183682177</v>
      </c>
      <c r="AG259" s="6">
        <v>2081</v>
      </c>
      <c r="AH259" s="23">
        <v>4</v>
      </c>
      <c r="AI259" s="24">
        <f t="shared" si="337"/>
        <v>1.4070386714166183</v>
      </c>
      <c r="AJ259" s="34">
        <f t="shared" si="338"/>
        <v>2.2835956441735465</v>
      </c>
      <c r="AK259" s="25">
        <f t="shared" si="339"/>
        <v>1.3593779141131483</v>
      </c>
      <c r="AL259" s="26">
        <f t="shared" si="340"/>
        <v>4.5993484073423428E-2</v>
      </c>
      <c r="AM259" s="16">
        <f t="shared" si="327"/>
        <v>0.9242177300603982</v>
      </c>
      <c r="AO259" s="6">
        <v>2081</v>
      </c>
      <c r="AP259" s="23">
        <v>4.5</v>
      </c>
      <c r="AQ259" s="24">
        <f t="shared" si="341"/>
        <v>1.5654105440458925</v>
      </c>
      <c r="AR259" s="34">
        <f t="shared" si="342"/>
        <v>2.5255440157107718</v>
      </c>
      <c r="AS259" s="25">
        <f t="shared" si="343"/>
        <v>1.4623754087858027</v>
      </c>
      <c r="AT259" s="26">
        <f t="shared" si="344"/>
        <v>9.497330316018264E-2</v>
      </c>
      <c r="AU259" s="16">
        <f t="shared" si="328"/>
        <v>1.0631686069249691</v>
      </c>
      <c r="AW259" s="6">
        <v>2081</v>
      </c>
      <c r="AX259" s="23">
        <v>4.5</v>
      </c>
      <c r="AY259" s="24">
        <f t="shared" si="304"/>
        <v>1.7966464223887824</v>
      </c>
      <c r="AZ259" s="34">
        <f t="shared" si="305"/>
        <v>2.6891984285907213</v>
      </c>
      <c r="BA259" s="25">
        <f t="shared" si="306"/>
        <v>1.7141514286011095</v>
      </c>
      <c r="BB259" s="26">
        <f t="shared" si="317"/>
        <v>8.9871116135741308E-2</v>
      </c>
      <c r="BC259" s="16">
        <f t="shared" si="291"/>
        <v>0.97504699998961186</v>
      </c>
      <c r="BD259">
        <v>0.69</v>
      </c>
      <c r="BF259" s="6">
        <v>2081</v>
      </c>
      <c r="BG259" s="23">
        <v>6.5</v>
      </c>
      <c r="BH259" s="24">
        <f t="shared" si="308"/>
        <v>1.233382904202674</v>
      </c>
      <c r="BI259" s="34">
        <f t="shared" si="318"/>
        <v>2.3244402467745111</v>
      </c>
      <c r="BJ259" s="25">
        <f t="shared" si="309"/>
        <v>1.1529849950377091</v>
      </c>
      <c r="BK259" s="26">
        <f t="shared" si="319"/>
        <v>8.6006531792521504E-2</v>
      </c>
      <c r="BL259" s="16">
        <f t="shared" si="292"/>
        <v>1.171455251736802</v>
      </c>
      <c r="BN259" s="6">
        <v>2081</v>
      </c>
      <c r="BO259" s="23">
        <v>6.5</v>
      </c>
      <c r="BP259" s="24">
        <f t="shared" si="311"/>
        <v>1.4407815638005534</v>
      </c>
      <c r="BQ259" s="34">
        <f t="shared" si="312"/>
        <v>2.6858265270540689</v>
      </c>
      <c r="BR259" s="25">
        <f t="shared" si="313"/>
        <v>1.3751177339293366</v>
      </c>
      <c r="BS259" s="26">
        <f t="shared" si="314"/>
        <v>8.2233630253832291E-2</v>
      </c>
      <c r="BT259" s="16">
        <f t="shared" si="293"/>
        <v>1.3107087931247323</v>
      </c>
      <c r="BU259">
        <v>0.69</v>
      </c>
    </row>
    <row r="260" spans="1:73" x14ac:dyDescent="0.35">
      <c r="A260" s="6">
        <v>2082</v>
      </c>
      <c r="B260" s="23">
        <v>4</v>
      </c>
      <c r="C260" s="24">
        <f t="shared" si="320"/>
        <v>1.3146259931890976</v>
      </c>
      <c r="D260" s="34">
        <f t="shared" si="321"/>
        <v>2.1988207964276945</v>
      </c>
      <c r="E260" s="25">
        <f t="shared" si="322"/>
        <v>1.2289550714272224</v>
      </c>
      <c r="F260" s="26">
        <f t="shared" si="323"/>
        <v>9.1997289866931967E-2</v>
      </c>
      <c r="G260" s="16">
        <f t="shared" si="324"/>
        <v>0.96986572500047208</v>
      </c>
      <c r="I260" s="14">
        <v>2082</v>
      </c>
      <c r="J260" s="23">
        <v>4</v>
      </c>
      <c r="K260" s="24">
        <f t="shared" si="299"/>
        <v>1.4251226724918435</v>
      </c>
      <c r="L260" s="34">
        <f t="shared" si="300"/>
        <v>2.2959952829235784</v>
      </c>
      <c r="M260" s="25">
        <f t="shared" si="301"/>
        <v>1.3784542814208898</v>
      </c>
      <c r="N260" s="26">
        <f t="shared" si="302"/>
        <v>9.3112670201975903E-2</v>
      </c>
      <c r="O260" s="16">
        <f t="shared" si="303"/>
        <v>0.91754100150268858</v>
      </c>
      <c r="Q260" s="14">
        <v>2082</v>
      </c>
      <c r="R260" s="23">
        <v>4</v>
      </c>
      <c r="S260" s="24">
        <f t="shared" si="329"/>
        <v>1.3171069138257423</v>
      </c>
      <c r="T260" s="34">
        <f t="shared" si="330"/>
        <v>2.1449670861040149</v>
      </c>
      <c r="U260" s="25">
        <f t="shared" si="331"/>
        <v>1.1461032093907919</v>
      </c>
      <c r="V260" s="26">
        <f t="shared" si="332"/>
        <v>9.6882124625479779E-2</v>
      </c>
      <c r="W260" s="16">
        <f t="shared" si="325"/>
        <v>0.99886387671322296</v>
      </c>
      <c r="Y260" s="14">
        <v>2082</v>
      </c>
      <c r="Z260" s="23">
        <v>4</v>
      </c>
      <c r="AA260" s="24">
        <f t="shared" si="333"/>
        <v>1.348168004086582</v>
      </c>
      <c r="AB260" s="34">
        <f t="shared" si="334"/>
        <v>2.1704850185924056</v>
      </c>
      <c r="AC260" s="25">
        <f t="shared" si="335"/>
        <v>1.1853615670652395</v>
      </c>
      <c r="AD260" s="26">
        <f t="shared" si="336"/>
        <v>0.18762439608558773</v>
      </c>
      <c r="AE260" s="16">
        <f t="shared" si="326"/>
        <v>0.98512345152716607</v>
      </c>
      <c r="AG260" s="14">
        <v>2082</v>
      </c>
      <c r="AH260" s="23">
        <v>4</v>
      </c>
      <c r="AI260" s="24">
        <f t="shared" si="337"/>
        <v>1.4099827957670841</v>
      </c>
      <c r="AJ260" s="34">
        <f t="shared" si="338"/>
        <v>2.2854580604075738</v>
      </c>
      <c r="AK260" s="25">
        <f t="shared" si="339"/>
        <v>1.3622431698578061</v>
      </c>
      <c r="AL260" s="26">
        <f t="shared" si="340"/>
        <v>4.6685362709789777E-2</v>
      </c>
      <c r="AM260" s="16">
        <f t="shared" si="327"/>
        <v>0.92321489054976769</v>
      </c>
      <c r="AO260" s="14">
        <v>2082</v>
      </c>
      <c r="AP260" s="23">
        <v>4.5</v>
      </c>
      <c r="AQ260" s="24">
        <f t="shared" si="341"/>
        <v>1.5669911997072197</v>
      </c>
      <c r="AR260" s="34">
        <f t="shared" si="342"/>
        <v>2.5265674655168029</v>
      </c>
      <c r="AS260" s="25">
        <f t="shared" si="343"/>
        <v>1.4639499469489272</v>
      </c>
      <c r="AT260" s="26">
        <f t="shared" si="344"/>
        <v>9.6466654649433256E-2</v>
      </c>
      <c r="AU260" s="16">
        <f t="shared" si="328"/>
        <v>1.0626175185678757</v>
      </c>
      <c r="AW260" s="14">
        <v>2082</v>
      </c>
      <c r="AX260" s="23">
        <v>4.5</v>
      </c>
      <c r="AY260" s="24">
        <f t="shared" si="304"/>
        <v>1.8100960534000872</v>
      </c>
      <c r="AZ260" s="34">
        <f t="shared" si="305"/>
        <v>2.6983386751510978</v>
      </c>
      <c r="BA260" s="25">
        <f t="shared" si="306"/>
        <v>1.7282133463863045</v>
      </c>
      <c r="BB260" s="26">
        <f t="shared" si="317"/>
        <v>9.1057822034491781E-2</v>
      </c>
      <c r="BC260" s="16">
        <f t="shared" si="291"/>
        <v>0.97012532876479329</v>
      </c>
      <c r="BD260">
        <v>0.68</v>
      </c>
      <c r="BF260" s="14">
        <v>2082</v>
      </c>
      <c r="BG260" s="23">
        <v>6.5</v>
      </c>
      <c r="BH260" s="24">
        <f t="shared" si="308"/>
        <v>1.2349279999887561</v>
      </c>
      <c r="BI260" s="34">
        <f t="shared" si="318"/>
        <v>2.3254272731897627</v>
      </c>
      <c r="BJ260" s="25">
        <f t="shared" si="309"/>
        <v>1.1545034972150199</v>
      </c>
      <c r="BK260" s="26">
        <f t="shared" si="319"/>
        <v>8.7172104296488695E-2</v>
      </c>
      <c r="BL260" s="16">
        <f t="shared" si="292"/>
        <v>1.1709237759747428</v>
      </c>
      <c r="BN260" s="14">
        <v>2082</v>
      </c>
      <c r="BO260" s="23">
        <v>6.5</v>
      </c>
      <c r="BP260" s="24">
        <f t="shared" si="311"/>
        <v>1.4536565546568694</v>
      </c>
      <c r="BQ260" s="34">
        <f t="shared" si="312"/>
        <v>2.7014449352459353</v>
      </c>
      <c r="BR260" s="25">
        <f t="shared" si="313"/>
        <v>1.3883768234552849</v>
      </c>
      <c r="BS260" s="26">
        <f t="shared" si="314"/>
        <v>8.3179713314724818E-2</v>
      </c>
      <c r="BT260" s="16">
        <f t="shared" si="293"/>
        <v>1.3130681117906504</v>
      </c>
      <c r="BU260">
        <v>0.68</v>
      </c>
    </row>
    <row r="261" spans="1:73" x14ac:dyDescent="0.35">
      <c r="A261" s="14">
        <v>2083</v>
      </c>
      <c r="B261" s="23">
        <v>4</v>
      </c>
      <c r="C261" s="24">
        <f t="shared" si="320"/>
        <v>1.3158966060611932</v>
      </c>
      <c r="D261" s="34">
        <f t="shared" si="321"/>
        <v>2.1996453750529366</v>
      </c>
      <c r="E261" s="25">
        <f t="shared" si="322"/>
        <v>1.230223653927595</v>
      </c>
      <c r="F261" s="26">
        <f t="shared" si="323"/>
        <v>9.3238926854375417E-2</v>
      </c>
      <c r="G261" s="16">
        <f t="shared" si="324"/>
        <v>0.96942172112534153</v>
      </c>
      <c r="I261" s="6">
        <v>2083</v>
      </c>
      <c r="J261" s="23">
        <v>4</v>
      </c>
      <c r="K261" s="24">
        <f t="shared" si="299"/>
        <v>1.4283344318082944</v>
      </c>
      <c r="L261" s="34">
        <f t="shared" si="300"/>
        <v>2.2980410855988476</v>
      </c>
      <c r="M261" s="25">
        <f t="shared" si="301"/>
        <v>1.3816016701520732</v>
      </c>
      <c r="N261" s="26">
        <f t="shared" si="302"/>
        <v>9.4487163191864759E-2</v>
      </c>
      <c r="O261" s="16">
        <f t="shared" si="303"/>
        <v>0.91643941544677432</v>
      </c>
      <c r="Q261" s="6">
        <v>2083</v>
      </c>
      <c r="R261" s="23">
        <v>4</v>
      </c>
      <c r="S261" s="24">
        <f t="shared" si="329"/>
        <v>1.3179648741212784</v>
      </c>
      <c r="T261" s="34">
        <f t="shared" si="330"/>
        <v>2.1455586379747134</v>
      </c>
      <c r="U261" s="25">
        <f t="shared" si="331"/>
        <v>1.1470132891918672</v>
      </c>
      <c r="V261" s="26">
        <f t="shared" si="332"/>
        <v>9.8111992142957558E-2</v>
      </c>
      <c r="W261" s="16">
        <f t="shared" si="325"/>
        <v>0.99854534878284618</v>
      </c>
      <c r="Y261" s="6">
        <v>2083</v>
      </c>
      <c r="Z261" s="23">
        <v>4</v>
      </c>
      <c r="AA261" s="24">
        <f t="shared" si="333"/>
        <v>1.3498208907016176</v>
      </c>
      <c r="AB261" s="34">
        <f t="shared" si="334"/>
        <v>2.1716236979459929</v>
      </c>
      <c r="AC261" s="25">
        <f t="shared" si="335"/>
        <v>1.187113381455374</v>
      </c>
      <c r="AD261" s="26">
        <f t="shared" si="336"/>
        <v>0.18998247592973619</v>
      </c>
      <c r="AE261" s="16">
        <f t="shared" si="326"/>
        <v>0.98451031649061882</v>
      </c>
      <c r="AG261" s="6">
        <v>2083</v>
      </c>
      <c r="AH261" s="23">
        <v>4</v>
      </c>
      <c r="AI261" s="24">
        <f t="shared" si="337"/>
        <v>1.4127931417506512</v>
      </c>
      <c r="AJ261" s="34">
        <f t="shared" si="338"/>
        <v>2.2872365901647438</v>
      </c>
      <c r="AK261" s="25">
        <f t="shared" si="339"/>
        <v>1.3649793694842212</v>
      </c>
      <c r="AL261" s="26">
        <f t="shared" si="340"/>
        <v>4.7378315931042386E-2</v>
      </c>
      <c r="AM261" s="16">
        <f t="shared" si="327"/>
        <v>0.92225722068052263</v>
      </c>
      <c r="AO261" s="6">
        <v>2083</v>
      </c>
      <c r="AP261" s="23">
        <v>4.5</v>
      </c>
      <c r="AQ261" s="24">
        <f t="shared" si="341"/>
        <v>1.5685115107760061</v>
      </c>
      <c r="AR261" s="34">
        <f t="shared" si="342"/>
        <v>2.5275544410506448</v>
      </c>
      <c r="AS261" s="25">
        <f t="shared" si="343"/>
        <v>1.4654683708471459</v>
      </c>
      <c r="AT261" s="26">
        <f t="shared" si="344"/>
        <v>9.7960033488981954E-2</v>
      </c>
      <c r="AU261" s="16">
        <f t="shared" si="328"/>
        <v>1.0620860702034989</v>
      </c>
      <c r="AW261" s="6">
        <v>2083</v>
      </c>
      <c r="AX261" s="23">
        <v>4.5</v>
      </c>
      <c r="AY261" s="24">
        <f t="shared" si="304"/>
        <v>1.8236736787367602</v>
      </c>
      <c r="AZ261" s="34">
        <f t="shared" si="305"/>
        <v>2.7075690967873252</v>
      </c>
      <c r="BA261" s="25">
        <f t="shared" si="306"/>
        <v>1.7424139950574238</v>
      </c>
      <c r="BB261" s="26">
        <f t="shared" si="317"/>
        <v>9.2235498609554628E-2</v>
      </c>
      <c r="BC261" s="16">
        <f t="shared" si="291"/>
        <v>0.96515510172990138</v>
      </c>
      <c r="BD261">
        <v>0.67</v>
      </c>
      <c r="BF261" s="6">
        <v>2083</v>
      </c>
      <c r="BG261" s="23">
        <v>6.5</v>
      </c>
      <c r="BH261" s="24">
        <f t="shared" si="308"/>
        <v>1.2364232311201997</v>
      </c>
      <c r="BI261" s="34">
        <f t="shared" si="318"/>
        <v>2.326384173957651</v>
      </c>
      <c r="BJ261" s="25">
        <f t="shared" si="309"/>
        <v>1.15597565224254</v>
      </c>
      <c r="BK261" s="26">
        <f t="shared" si="319"/>
        <v>8.8338011236744632E-2</v>
      </c>
      <c r="BL261" s="16">
        <f t="shared" si="292"/>
        <v>1.170408521715111</v>
      </c>
      <c r="BN261" s="6">
        <v>2083</v>
      </c>
      <c r="BO261" s="23">
        <v>6.5</v>
      </c>
      <c r="BP261" s="24">
        <f t="shared" si="311"/>
        <v>1.4667124486358327</v>
      </c>
      <c r="BQ261" s="34">
        <f t="shared" si="312"/>
        <v>2.7171860961770271</v>
      </c>
      <c r="BR261" s="25">
        <f t="shared" si="313"/>
        <v>1.4018247633492729</v>
      </c>
      <c r="BS261" s="26">
        <f t="shared" si="314"/>
        <v>8.4120114550761918E-2</v>
      </c>
      <c r="BT261" s="16">
        <f t="shared" si="293"/>
        <v>1.3153613328277542</v>
      </c>
      <c r="BU261">
        <v>0.67</v>
      </c>
    </row>
    <row r="262" spans="1:73" x14ac:dyDescent="0.35">
      <c r="A262" s="6">
        <v>2084</v>
      </c>
      <c r="B262" s="23">
        <v>4</v>
      </c>
      <c r="C262" s="24">
        <f t="shared" si="320"/>
        <v>1.3171253867856167</v>
      </c>
      <c r="D262" s="34">
        <f t="shared" si="321"/>
        <v>2.2004446674837794</v>
      </c>
      <c r="E262" s="25">
        <f t="shared" si="322"/>
        <v>1.2314533345904295</v>
      </c>
      <c r="F262" s="26">
        <f t="shared" si="323"/>
        <v>9.4480550799233204E-2</v>
      </c>
      <c r="G262" s="16">
        <f t="shared" si="324"/>
        <v>0.96899133289334993</v>
      </c>
      <c r="I262" s="14">
        <v>2084</v>
      </c>
      <c r="J262" s="23">
        <v>4</v>
      </c>
      <c r="K262" s="24">
        <f t="shared" si="299"/>
        <v>1.4314219351740898</v>
      </c>
      <c r="L262" s="34">
        <f t="shared" si="300"/>
        <v>2.3000089918005626</v>
      </c>
      <c r="M262" s="25">
        <f t="shared" si="301"/>
        <v>1.3846292181547117</v>
      </c>
      <c r="N262" s="26">
        <f t="shared" si="302"/>
        <v>9.5863419574787639E-2</v>
      </c>
      <c r="O262" s="16">
        <f t="shared" si="303"/>
        <v>0.91537977364585088</v>
      </c>
      <c r="Q262" s="14">
        <v>2084</v>
      </c>
      <c r="R262" s="23">
        <v>4</v>
      </c>
      <c r="S262" s="24">
        <f t="shared" si="329"/>
        <v>1.3188201489167328</v>
      </c>
      <c r="T262" s="34">
        <f t="shared" si="330"/>
        <v>2.1461486545294628</v>
      </c>
      <c r="U262" s="25">
        <f t="shared" si="331"/>
        <v>1.1479210069684047</v>
      </c>
      <c r="V262" s="26">
        <f t="shared" si="332"/>
        <v>9.9341482372801646E-2</v>
      </c>
      <c r="W262" s="16">
        <f t="shared" si="325"/>
        <v>0.99822764756105808</v>
      </c>
      <c r="Y262" s="14">
        <v>2084</v>
      </c>
      <c r="Z262" s="23">
        <v>4</v>
      </c>
      <c r="AA262" s="24">
        <f t="shared" si="333"/>
        <v>1.3514703465769364</v>
      </c>
      <c r="AB262" s="34">
        <f t="shared" si="334"/>
        <v>2.1727603290461142</v>
      </c>
      <c r="AC262" s="25">
        <f t="shared" si="335"/>
        <v>1.1888620446863294</v>
      </c>
      <c r="AD262" s="26">
        <f t="shared" si="336"/>
        <v>0.1923391179861218</v>
      </c>
      <c r="AE262" s="16">
        <f t="shared" si="326"/>
        <v>0.98389828435978477</v>
      </c>
      <c r="AG262" s="14">
        <v>2084</v>
      </c>
      <c r="AH262" s="23">
        <v>4</v>
      </c>
      <c r="AI262" s="24">
        <f t="shared" si="337"/>
        <v>1.4154769048474256</v>
      </c>
      <c r="AJ262" s="34">
        <f t="shared" si="338"/>
        <v>2.2889357452529788</v>
      </c>
      <c r="AK262" s="25">
        <f t="shared" si="339"/>
        <v>1.3675934542353523</v>
      </c>
      <c r="AL262" s="26">
        <f t="shared" si="340"/>
        <v>4.8072278983391274E-2</v>
      </c>
      <c r="AM262" s="16">
        <f t="shared" si="327"/>
        <v>0.92134229101762655</v>
      </c>
      <c r="AO262" s="14">
        <v>2084</v>
      </c>
      <c r="AP262" s="23">
        <v>4.5</v>
      </c>
      <c r="AQ262" s="24">
        <f t="shared" si="341"/>
        <v>1.5699776401551702</v>
      </c>
      <c r="AR262" s="34">
        <f t="shared" si="342"/>
        <v>2.528508664997549</v>
      </c>
      <c r="AS262" s="25">
        <f t="shared" si="343"/>
        <v>1.4669364076885372</v>
      </c>
      <c r="AT262" s="26">
        <f t="shared" si="344"/>
        <v>9.9453384684150548E-2</v>
      </c>
      <c r="AU262" s="16">
        <f t="shared" si="328"/>
        <v>1.0615722573090118</v>
      </c>
      <c r="AW262" s="14">
        <v>2084</v>
      </c>
      <c r="AX262" s="23">
        <v>4.5</v>
      </c>
      <c r="AY262" s="24">
        <f t="shared" si="304"/>
        <v>1.8373852570676461</v>
      </c>
      <c r="AZ262" s="34">
        <f t="shared" si="305"/>
        <v>2.7168935698474739</v>
      </c>
      <c r="BA262" s="25">
        <f t="shared" si="306"/>
        <v>1.7567593382268827</v>
      </c>
      <c r="BB262" s="26">
        <f t="shared" si="317"/>
        <v>9.3403990186956998E-2</v>
      </c>
      <c r="BC262" s="16">
        <f t="shared" si="291"/>
        <v>0.96013423162059119</v>
      </c>
      <c r="BD262">
        <v>0.66</v>
      </c>
      <c r="BF262" s="14">
        <v>2084</v>
      </c>
      <c r="BG262" s="23">
        <v>6.5</v>
      </c>
      <c r="BH262" s="24">
        <f t="shared" si="308"/>
        <v>1.2378728253719231</v>
      </c>
      <c r="BI262" s="34">
        <f t="shared" si="318"/>
        <v>2.3273135024485994</v>
      </c>
      <c r="BJ262" s="25">
        <f t="shared" si="309"/>
        <v>1.1574053883824602</v>
      </c>
      <c r="BK262" s="26">
        <f t="shared" si="319"/>
        <v>8.9504205975722353E-2</v>
      </c>
      <c r="BL262" s="16">
        <f t="shared" si="292"/>
        <v>1.1699081140661391</v>
      </c>
      <c r="BN262" s="14">
        <v>2084</v>
      </c>
      <c r="BO262" s="23">
        <v>6.5</v>
      </c>
      <c r="BP262" s="24">
        <f t="shared" si="311"/>
        <v>1.4799542988509453</v>
      </c>
      <c r="BQ262" s="34">
        <f t="shared" si="312"/>
        <v>2.7330533936985795</v>
      </c>
      <c r="BR262" s="25">
        <f t="shared" si="313"/>
        <v>1.4154667595362767</v>
      </c>
      <c r="BS262" s="26">
        <f t="shared" si="314"/>
        <v>8.5054716569815086E-2</v>
      </c>
      <c r="BT262" s="16">
        <f t="shared" si="293"/>
        <v>1.3175866341623028</v>
      </c>
      <c r="BU262">
        <v>0.66</v>
      </c>
    </row>
    <row r="263" spans="1:73" x14ac:dyDescent="0.35">
      <c r="A263" s="6">
        <v>2085</v>
      </c>
      <c r="B263" s="23">
        <v>4</v>
      </c>
      <c r="C263" s="24">
        <f t="shared" si="320"/>
        <v>1.3183164862176548</v>
      </c>
      <c r="D263" s="34">
        <f t="shared" si="321"/>
        <v>2.2012211809799371</v>
      </c>
      <c r="E263" s="25">
        <f t="shared" si="322"/>
        <v>1.2326479707383649</v>
      </c>
      <c r="F263" s="26">
        <f t="shared" si="323"/>
        <v>9.5722123487338856E-2</v>
      </c>
      <c r="G263" s="16">
        <f t="shared" si="324"/>
        <v>0.96857321024157228</v>
      </c>
      <c r="I263" s="6">
        <v>2085</v>
      </c>
      <c r="J263" s="23">
        <v>4</v>
      </c>
      <c r="K263" s="24">
        <f t="shared" si="299"/>
        <v>1.434391878020882</v>
      </c>
      <c r="L263" s="34">
        <f t="shared" si="300"/>
        <v>2.3019031982839246</v>
      </c>
      <c r="M263" s="25">
        <f t="shared" si="301"/>
        <v>1.3875433819752687</v>
      </c>
      <c r="N263" s="26">
        <f t="shared" si="302"/>
        <v>9.7241316517305679E-2</v>
      </c>
      <c r="O263" s="16">
        <f t="shared" si="303"/>
        <v>0.91435981630865593</v>
      </c>
      <c r="Q263" s="6">
        <v>2085</v>
      </c>
      <c r="R263" s="23">
        <v>4</v>
      </c>
      <c r="S263" s="24">
        <f t="shared" si="329"/>
        <v>1.3196732039287673</v>
      </c>
      <c r="T263" s="34">
        <f t="shared" si="330"/>
        <v>2.1467373958921057</v>
      </c>
      <c r="U263" s="25">
        <f t="shared" si="331"/>
        <v>1.1488267629109319</v>
      </c>
      <c r="V263" s="26">
        <f t="shared" si="332"/>
        <v>0.10057059345926089</v>
      </c>
      <c r="W263" s="16">
        <f t="shared" si="325"/>
        <v>0.99791063298117377</v>
      </c>
      <c r="Y263" s="6">
        <v>2085</v>
      </c>
      <c r="Z263" s="23">
        <v>4</v>
      </c>
      <c r="AA263" s="24">
        <f t="shared" si="333"/>
        <v>1.3531168354153071</v>
      </c>
      <c r="AB263" s="34">
        <f t="shared" si="334"/>
        <v>2.1738951707338936</v>
      </c>
      <c r="AC263" s="25">
        <f t="shared" si="335"/>
        <v>1.1906079549752211</v>
      </c>
      <c r="AD263" s="26">
        <f t="shared" si="336"/>
        <v>0.19469431915192015</v>
      </c>
      <c r="AE263" s="16">
        <f t="shared" si="326"/>
        <v>0.98328721575867251</v>
      </c>
      <c r="AG263" s="6">
        <v>2085</v>
      </c>
      <c r="AH263" s="23">
        <v>4</v>
      </c>
      <c r="AI263" s="24">
        <f t="shared" si="337"/>
        <v>1.4180408932783859</v>
      </c>
      <c r="AJ263" s="34">
        <f t="shared" si="338"/>
        <v>2.2905597946557394</v>
      </c>
      <c r="AK263" s="25">
        <f t="shared" si="339"/>
        <v>1.370091991778061</v>
      </c>
      <c r="AL263" s="26">
        <f t="shared" si="340"/>
        <v>4.8767190599338012E-2</v>
      </c>
      <c r="AM263" s="16">
        <f t="shared" si="327"/>
        <v>0.92046780287767849</v>
      </c>
      <c r="AO263" s="6">
        <v>2085</v>
      </c>
      <c r="AP263" s="23">
        <v>4.5</v>
      </c>
      <c r="AQ263" s="24">
        <f t="shared" si="341"/>
        <v>1.5713951178077439</v>
      </c>
      <c r="AR263" s="34">
        <f t="shared" si="342"/>
        <v>2.5294334777179102</v>
      </c>
      <c r="AS263" s="25">
        <f t="shared" si="343"/>
        <v>1.4683591964890925</v>
      </c>
      <c r="AT263" s="26">
        <f t="shared" si="344"/>
        <v>0.10094665890615999</v>
      </c>
      <c r="AU263" s="16">
        <f t="shared" si="328"/>
        <v>1.0610742812288176</v>
      </c>
      <c r="AW263" s="6">
        <v>2085</v>
      </c>
      <c r="AX263" s="23">
        <v>4.5</v>
      </c>
      <c r="AY263" s="24">
        <f t="shared" si="304"/>
        <v>1.8512365466183489</v>
      </c>
      <c r="AZ263" s="34">
        <f t="shared" si="305"/>
        <v>2.7263158574454684</v>
      </c>
      <c r="BA263" s="25">
        <f t="shared" si="306"/>
        <v>1.7712551653007207</v>
      </c>
      <c r="BB263" s="26">
        <f t="shared" si="317"/>
        <v>9.4563140640835666E-2</v>
      </c>
      <c r="BC263" s="16">
        <f t="shared" si="291"/>
        <v>0.95506069214474776</v>
      </c>
      <c r="BD263">
        <v>0.65</v>
      </c>
      <c r="BF263" s="6">
        <v>2085</v>
      </c>
      <c r="BG263" s="23">
        <v>6.5</v>
      </c>
      <c r="BH263" s="24">
        <f t="shared" si="308"/>
        <v>1.239280650805499</v>
      </c>
      <c r="BI263" s="34">
        <f t="shared" si="318"/>
        <v>2.32821759478382</v>
      </c>
      <c r="BJ263" s="25">
        <f t="shared" si="309"/>
        <v>1.158796299667415</v>
      </c>
      <c r="BK263" s="26">
        <f t="shared" si="319"/>
        <v>9.0670645847288789E-2</v>
      </c>
      <c r="BL263" s="16">
        <f t="shared" si="292"/>
        <v>1.1694212951164049</v>
      </c>
      <c r="BN263" s="6">
        <v>2085</v>
      </c>
      <c r="BO263" s="23">
        <v>6.5</v>
      </c>
      <c r="BP263" s="24">
        <f t="shared" si="311"/>
        <v>1.4933872314463832</v>
      </c>
      <c r="BQ263" s="34">
        <f t="shared" si="312"/>
        <v>2.7490502663126746</v>
      </c>
      <c r="BR263" s="25">
        <f t="shared" si="313"/>
        <v>1.4293081020194995</v>
      </c>
      <c r="BS263" s="26">
        <f t="shared" si="314"/>
        <v>8.5983399604987312E-2</v>
      </c>
      <c r="BT263" s="16">
        <f t="shared" si="293"/>
        <v>1.319742164293175</v>
      </c>
      <c r="BU263">
        <v>0.65</v>
      </c>
    </row>
    <row r="264" spans="1:73" x14ac:dyDescent="0.35">
      <c r="A264" s="14">
        <v>2086</v>
      </c>
      <c r="B264" s="23">
        <v>4</v>
      </c>
      <c r="C264" s="24">
        <f t="shared" si="320"/>
        <v>1.3194736406564487</v>
      </c>
      <c r="D264" s="34">
        <f t="shared" si="321"/>
        <v>2.2019771723954968</v>
      </c>
      <c r="E264" s="25">
        <f t="shared" si="322"/>
        <v>1.2338110344546107</v>
      </c>
      <c r="F264" s="26">
        <f t="shared" si="323"/>
        <v>9.6963610533742306E-2</v>
      </c>
      <c r="G264" s="16">
        <f t="shared" si="324"/>
        <v>0.96816613794088613</v>
      </c>
      <c r="I264" s="14">
        <v>2086</v>
      </c>
      <c r="J264" s="23">
        <v>4</v>
      </c>
      <c r="K264" s="24">
        <f t="shared" si="299"/>
        <v>1.4372505940464253</v>
      </c>
      <c r="L264" s="34">
        <f t="shared" si="300"/>
        <v>2.3037276750663889</v>
      </c>
      <c r="M264" s="25">
        <f t="shared" si="301"/>
        <v>1.3903502693329062</v>
      </c>
      <c r="N264" s="26">
        <f t="shared" si="302"/>
        <v>9.8620737832409183E-2</v>
      </c>
      <c r="O264" s="16">
        <f t="shared" si="303"/>
        <v>0.91337740573348269</v>
      </c>
      <c r="Q264" s="14">
        <v>2086</v>
      </c>
      <c r="R264" s="23">
        <v>4</v>
      </c>
      <c r="S264" s="24">
        <f t="shared" si="329"/>
        <v>1.3205244152484357</v>
      </c>
      <c r="T264" s="34">
        <f t="shared" si="330"/>
        <v>2.1473250721286679</v>
      </c>
      <c r="U264" s="25">
        <f t="shared" si="331"/>
        <v>1.1497308801979504</v>
      </c>
      <c r="V264" s="26">
        <f t="shared" si="332"/>
        <v>0.10179932392725</v>
      </c>
      <c r="W264" s="16">
        <f t="shared" si="325"/>
        <v>0.99759419193071741</v>
      </c>
      <c r="Y264" s="14">
        <v>2086</v>
      </c>
      <c r="Z264" s="23">
        <v>4</v>
      </c>
      <c r="AA264" s="24">
        <f t="shared" si="333"/>
        <v>1.3547607321660189</v>
      </c>
      <c r="AB264" s="34">
        <f t="shared" si="334"/>
        <v>2.1750284323236295</v>
      </c>
      <c r="AC264" s="25">
        <f t="shared" si="335"/>
        <v>1.1923514343440453</v>
      </c>
      <c r="AD264" s="26">
        <f t="shared" si="336"/>
        <v>0.19704807709136904</v>
      </c>
      <c r="AE264" s="16">
        <f t="shared" si="326"/>
        <v>0.98267699797958419</v>
      </c>
      <c r="AG264" s="14">
        <v>2086</v>
      </c>
      <c r="AH264" s="23">
        <v>4</v>
      </c>
      <c r="AI264" s="24">
        <f t="shared" si="337"/>
        <v>1.4204915488476262</v>
      </c>
      <c r="AJ264" s="34">
        <f t="shared" si="338"/>
        <v>2.2921127776008081</v>
      </c>
      <c r="AK264" s="25">
        <f t="shared" si="339"/>
        <v>1.3724811963089358</v>
      </c>
      <c r="AL264" s="26">
        <f t="shared" si="340"/>
        <v>4.9462992810043668E-2</v>
      </c>
      <c r="AM264" s="16">
        <f t="shared" si="327"/>
        <v>0.91963158129187228</v>
      </c>
      <c r="AO264" s="14">
        <v>2086</v>
      </c>
      <c r="AP264" s="23">
        <v>4.5</v>
      </c>
      <c r="AQ264" s="24">
        <f t="shared" si="341"/>
        <v>1.5727689057620082</v>
      </c>
      <c r="AR264" s="34">
        <f t="shared" si="342"/>
        <v>2.5303318765133644</v>
      </c>
      <c r="AS264" s="25">
        <f t="shared" si="343"/>
        <v>1.4697413484820991</v>
      </c>
      <c r="AT264" s="26">
        <f t="shared" si="344"/>
        <v>0.10243981191021664</v>
      </c>
      <c r="AU264" s="16">
        <f t="shared" si="328"/>
        <v>1.0605905280312653</v>
      </c>
      <c r="AW264" s="14">
        <v>2086</v>
      </c>
      <c r="AX264" s="23">
        <v>4.5</v>
      </c>
      <c r="AY264" s="24">
        <f t="shared" si="304"/>
        <v>1.8652331374077638</v>
      </c>
      <c r="AZ264" s="34">
        <f t="shared" si="305"/>
        <v>2.7358396290091935</v>
      </c>
      <c r="BA264" s="25">
        <f t="shared" si="306"/>
        <v>1.7859071215526052</v>
      </c>
      <c r="BB264" s="26">
        <f t="shared" si="317"/>
        <v>9.5712793044533617E-2</v>
      </c>
      <c r="BC264" s="16">
        <f t="shared" si="291"/>
        <v>0.9499325074565883</v>
      </c>
      <c r="BD264">
        <v>0.64</v>
      </c>
      <c r="BF264" s="14">
        <v>2086</v>
      </c>
      <c r="BG264" s="23">
        <v>6.5</v>
      </c>
      <c r="BH264" s="24">
        <f t="shared" si="308"/>
        <v>1.240650246375012</v>
      </c>
      <c r="BI264" s="34">
        <f t="shared" si="318"/>
        <v>2.3290985883197464</v>
      </c>
      <c r="BJ264" s="25">
        <f t="shared" si="309"/>
        <v>1.1601516743380715</v>
      </c>
      <c r="BK264" s="26">
        <f t="shared" si="319"/>
        <v>9.1837291818838651E-2</v>
      </c>
      <c r="BL264" s="16">
        <f t="shared" si="292"/>
        <v>1.1689469139816748</v>
      </c>
      <c r="BN264" s="14">
        <v>2086</v>
      </c>
      <c r="BO264" s="23">
        <v>6.5</v>
      </c>
      <c r="BP264" s="24">
        <f t="shared" si="311"/>
        <v>1.5070164553560508</v>
      </c>
      <c r="BQ264" s="34">
        <f t="shared" si="312"/>
        <v>2.7651802133979615</v>
      </c>
      <c r="BR264" s="25">
        <f t="shared" si="313"/>
        <v>1.4433541744584029</v>
      </c>
      <c r="BS264" s="26">
        <f t="shared" si="314"/>
        <v>8.6906041357127137E-2</v>
      </c>
      <c r="BT264" s="16">
        <f t="shared" si="293"/>
        <v>1.3218260389395586</v>
      </c>
      <c r="BU264">
        <v>0.64</v>
      </c>
    </row>
    <row r="265" spans="1:73" x14ac:dyDescent="0.35">
      <c r="A265" s="6">
        <v>2087</v>
      </c>
      <c r="B265" s="23">
        <v>4</v>
      </c>
      <c r="C265" s="24">
        <f t="shared" si="320"/>
        <v>1.3206002132485972</v>
      </c>
      <c r="D265" s="34">
        <f t="shared" si="321"/>
        <v>2.2027146731880625</v>
      </c>
      <c r="E265" s="25">
        <f t="shared" si="322"/>
        <v>1.2349456510585577</v>
      </c>
      <c r="F265" s="26">
        <f t="shared" si="323"/>
        <v>9.8204981000264618E-2</v>
      </c>
      <c r="G265" s="16">
        <f t="shared" si="324"/>
        <v>0.96776902212950477</v>
      </c>
      <c r="I265" s="6">
        <v>2087</v>
      </c>
      <c r="J265" s="23">
        <v>4</v>
      </c>
      <c r="K265" s="24">
        <f t="shared" si="299"/>
        <v>1.4400040747583089</v>
      </c>
      <c r="L265" s="34">
        <f t="shared" si="300"/>
        <v>2.3054861776778361</v>
      </c>
      <c r="M265" s="25">
        <f t="shared" si="301"/>
        <v>1.3930556579659024</v>
      </c>
      <c r="N265" s="26">
        <f t="shared" si="302"/>
        <v>0.10000157362042114</v>
      </c>
      <c r="O265" s="16">
        <f t="shared" si="303"/>
        <v>0.91243051971193379</v>
      </c>
      <c r="Q265" s="6">
        <v>2087</v>
      </c>
      <c r="R265" s="23">
        <v>4</v>
      </c>
      <c r="S265" s="24">
        <f t="shared" si="329"/>
        <v>1.3213740865924299</v>
      </c>
      <c r="T265" s="34">
        <f t="shared" si="330"/>
        <v>2.1479118528825478</v>
      </c>
      <c r="U265" s="25">
        <f t="shared" si="331"/>
        <v>1.1506336198193043</v>
      </c>
      <c r="V265" s="26">
        <f t="shared" si="332"/>
        <v>0.10302767260907104</v>
      </c>
      <c r="W265" s="16">
        <f t="shared" si="325"/>
        <v>0.99727823306324348</v>
      </c>
      <c r="Y265" s="6">
        <v>2087</v>
      </c>
      <c r="Z265" s="23">
        <v>4</v>
      </c>
      <c r="AA265" s="24">
        <f t="shared" si="333"/>
        <v>1.3564023400353227</v>
      </c>
      <c r="AB265" s="34">
        <f t="shared" si="334"/>
        <v>2.1761602830950597</v>
      </c>
      <c r="AC265" s="25">
        <f t="shared" si="335"/>
        <v>1.1940927432231692</v>
      </c>
      <c r="AD265" s="26">
        <f t="shared" si="336"/>
        <v>0.19940039008864663</v>
      </c>
      <c r="AE265" s="16">
        <f t="shared" si="326"/>
        <v>0.98206753987189055</v>
      </c>
      <c r="AG265" s="6">
        <v>2087</v>
      </c>
      <c r="AH265" s="23">
        <v>4</v>
      </c>
      <c r="AI265" s="24">
        <f t="shared" si="337"/>
        <v>1.4228349666628715</v>
      </c>
      <c r="AJ265" s="34">
        <f t="shared" si="338"/>
        <v>2.2935985159257144</v>
      </c>
      <c r="AK265" s="25">
        <f t="shared" si="339"/>
        <v>1.3747669475780224</v>
      </c>
      <c r="AL265" s="26">
        <f t="shared" si="340"/>
        <v>5.0159630767795102E-2</v>
      </c>
      <c r="AM265" s="16">
        <f t="shared" si="327"/>
        <v>0.91883156834769197</v>
      </c>
      <c r="AO265" s="6">
        <v>2087</v>
      </c>
      <c r="AP265" s="23">
        <v>4.5</v>
      </c>
      <c r="AQ265" s="24">
        <f t="shared" si="341"/>
        <v>1.5741034564403757</v>
      </c>
      <c r="AR265" s="34">
        <f t="shared" si="342"/>
        <v>2.531206550860122</v>
      </c>
      <c r="AS265" s="25">
        <f t="shared" si="343"/>
        <v>1.4710870013232642</v>
      </c>
      <c r="AT265" s="26">
        <f t="shared" si="344"/>
        <v>0.10393280401336319</v>
      </c>
      <c r="AU265" s="16">
        <f t="shared" si="328"/>
        <v>1.0601195495368578</v>
      </c>
      <c r="AW265" s="6">
        <v>2087</v>
      </c>
      <c r="AX265" s="23">
        <v>4.5</v>
      </c>
      <c r="AY265" s="24">
        <f t="shared" si="304"/>
        <v>1.8793804802863334</v>
      </c>
      <c r="AZ265" s="34">
        <f t="shared" si="305"/>
        <v>2.7454684779313308</v>
      </c>
      <c r="BA265" s="25">
        <f t="shared" si="306"/>
        <v>1.8007207352789705</v>
      </c>
      <c r="BB265" s="26">
        <f t="shared" si="317"/>
        <v>9.6852789348988153E-2</v>
      </c>
      <c r="BC265" s="16">
        <f t="shared" si="291"/>
        <v>0.94474774265236028</v>
      </c>
      <c r="BD265">
        <v>0.63</v>
      </c>
      <c r="BF265" s="6">
        <v>2087</v>
      </c>
      <c r="BG265" s="23">
        <v>6.5</v>
      </c>
      <c r="BH265" s="24">
        <f t="shared" si="308"/>
        <v>1.2419848499288406</v>
      </c>
      <c r="BI265" s="34">
        <f t="shared" si="318"/>
        <v>2.3299584385597414</v>
      </c>
      <c r="BJ265" s="25">
        <f t="shared" si="309"/>
        <v>1.1614745208611406</v>
      </c>
      <c r="BK265" s="26">
        <f t="shared" si="319"/>
        <v>9.3004108182138653E-2</v>
      </c>
      <c r="BL265" s="16">
        <f t="shared" si="292"/>
        <v>1.1684839176986008</v>
      </c>
      <c r="BN265" s="6">
        <v>2087</v>
      </c>
      <c r="BO265" s="23">
        <v>6.5</v>
      </c>
      <c r="BP265" s="24">
        <f t="shared" si="311"/>
        <v>1.5208472717348278</v>
      </c>
      <c r="BQ265" s="34">
        <f t="shared" si="312"/>
        <v>2.7814468012588613</v>
      </c>
      <c r="BR265" s="25">
        <f t="shared" si="313"/>
        <v>1.4576104634751714</v>
      </c>
      <c r="BS265" s="26">
        <f t="shared" si="314"/>
        <v>8.7822516839151141E-2</v>
      </c>
      <c r="BT265" s="16">
        <f t="shared" si="293"/>
        <v>1.3238363377836899</v>
      </c>
      <c r="BU265">
        <v>0.63</v>
      </c>
    </row>
    <row r="266" spans="1:73" x14ac:dyDescent="0.35">
      <c r="A266" s="6">
        <v>2088</v>
      </c>
      <c r="B266" s="23">
        <v>4</v>
      </c>
      <c r="C266" s="24">
        <f t="shared" si="320"/>
        <v>1.3216992312565954</v>
      </c>
      <c r="D266" s="34">
        <f t="shared" si="321"/>
        <v>2.2034355119301239</v>
      </c>
      <c r="E266" s="25">
        <f t="shared" si="322"/>
        <v>1.236054633738652</v>
      </c>
      <c r="F266" s="26">
        <f t="shared" si="323"/>
        <v>9.9446207051249305E-2</v>
      </c>
      <c r="G266" s="16">
        <f t="shared" si="324"/>
        <v>0.96738087819147189</v>
      </c>
      <c r="I266" s="14">
        <v>2088</v>
      </c>
      <c r="J266" s="23">
        <v>4</v>
      </c>
      <c r="K266" s="24">
        <f t="shared" si="299"/>
        <v>1.4426579879617851</v>
      </c>
      <c r="L266" s="34">
        <f t="shared" si="300"/>
        <v>2.3071822587488944</v>
      </c>
      <c r="M266" s="25">
        <f t="shared" si="301"/>
        <v>1.3956650134598376</v>
      </c>
      <c r="N266" s="26">
        <f t="shared" si="302"/>
        <v>0.10138371992930195</v>
      </c>
      <c r="O266" s="16">
        <f t="shared" si="303"/>
        <v>0.91151724528905675</v>
      </c>
      <c r="Q266" s="14">
        <v>2088</v>
      </c>
      <c r="R266" s="23">
        <v>4</v>
      </c>
      <c r="S266" s="24">
        <f t="shared" si="329"/>
        <v>1.3222224632337858</v>
      </c>
      <c r="T266" s="34">
        <f t="shared" si="330"/>
        <v>2.1484978751551114</v>
      </c>
      <c r="U266" s="25">
        <f t="shared" si="331"/>
        <v>1.1515351925463251</v>
      </c>
      <c r="V266" s="26">
        <f t="shared" si="332"/>
        <v>0.10425563858523983</v>
      </c>
      <c r="W266" s="16">
        <f t="shared" si="325"/>
        <v>0.99696268260878629</v>
      </c>
      <c r="Y266" s="14">
        <v>2088</v>
      </c>
      <c r="Z266" s="23">
        <v>4</v>
      </c>
      <c r="AA266" s="24">
        <f t="shared" si="333"/>
        <v>1.3580419042366394</v>
      </c>
      <c r="AB266" s="34">
        <f t="shared" si="334"/>
        <v>2.1772908599663481</v>
      </c>
      <c r="AC266" s="25">
        <f t="shared" si="335"/>
        <v>1.19583209225592</v>
      </c>
      <c r="AD266" s="26">
        <f t="shared" si="336"/>
        <v>0.20175125692894691</v>
      </c>
      <c r="AE266" s="16">
        <f t="shared" si="326"/>
        <v>0.98145876771042806</v>
      </c>
      <c r="AG266" s="14">
        <v>2088</v>
      </c>
      <c r="AH266" s="23">
        <v>4</v>
      </c>
      <c r="AI266" s="24">
        <f t="shared" si="337"/>
        <v>1.4250769137946373</v>
      </c>
      <c r="AJ266" s="34">
        <f t="shared" si="338"/>
        <v>2.2950206257776538</v>
      </c>
      <c r="AK266" s="25">
        <f t="shared" si="339"/>
        <v>1.376954808888698</v>
      </c>
      <c r="AL266" s="26">
        <f t="shared" si="340"/>
        <v>5.0857052578026106E-2</v>
      </c>
      <c r="AM266" s="16">
        <f t="shared" si="327"/>
        <v>0.91806581688895572</v>
      </c>
      <c r="AO266" s="14">
        <v>2088</v>
      </c>
      <c r="AP266" s="23">
        <v>4.5</v>
      </c>
      <c r="AQ266" s="24">
        <f t="shared" si="341"/>
        <v>1.5754027649976909</v>
      </c>
      <c r="AR266" s="34">
        <f t="shared" si="342"/>
        <v>2.5320599140237121</v>
      </c>
      <c r="AS266" s="25">
        <f t="shared" si="343"/>
        <v>1.4723998677287877</v>
      </c>
      <c r="AT266" s="26">
        <f t="shared" si="344"/>
        <v>0.10542559962595599</v>
      </c>
      <c r="AU266" s="16">
        <f t="shared" si="328"/>
        <v>1.0596600462949244</v>
      </c>
      <c r="AW266" s="14">
        <v>2088</v>
      </c>
      <c r="AX266" s="23">
        <v>4.5</v>
      </c>
      <c r="AY266" s="24">
        <f t="shared" si="304"/>
        <v>1.8936839131559626</v>
      </c>
      <c r="AZ266" s="34">
        <f t="shared" si="305"/>
        <v>2.7552059375487805</v>
      </c>
      <c r="BA266" s="25">
        <f t="shared" si="306"/>
        <v>1.8157014423827396</v>
      </c>
      <c r="BB266" s="26">
        <f t="shared" si="317"/>
        <v>9.7982970084831963E-2</v>
      </c>
      <c r="BC266" s="16">
        <f t="shared" si="291"/>
        <v>0.93950449516604095</v>
      </c>
      <c r="BD266">
        <v>0.62</v>
      </c>
      <c r="BF266" s="14">
        <v>2088</v>
      </c>
      <c r="BG266" s="23">
        <v>6.5</v>
      </c>
      <c r="BH266" s="24">
        <f t="shared" si="308"/>
        <v>1.2432874238289435</v>
      </c>
      <c r="BI266" s="34">
        <f t="shared" si="318"/>
        <v>2.330798934626884</v>
      </c>
      <c r="BJ266" s="25">
        <f t="shared" si="309"/>
        <v>1.1627675917336675</v>
      </c>
      <c r="BK266" s="26">
        <f t="shared" si="319"/>
        <v>9.4171062270475989E-2</v>
      </c>
      <c r="BL266" s="16">
        <f t="shared" si="292"/>
        <v>1.1680313428932165</v>
      </c>
      <c r="BN266" s="14">
        <v>2088</v>
      </c>
      <c r="BO266" s="23">
        <v>6.5</v>
      </c>
      <c r="BP266" s="24">
        <f t="shared" si="311"/>
        <v>1.5348850831224143</v>
      </c>
      <c r="BQ266" s="34">
        <f t="shared" si="312"/>
        <v>2.7978536690347182</v>
      </c>
      <c r="BR266" s="25">
        <f t="shared" si="313"/>
        <v>1.472082567745721</v>
      </c>
      <c r="BS266" s="26">
        <f t="shared" si="314"/>
        <v>8.873269822142206E-2</v>
      </c>
      <c r="BT266" s="16">
        <f t="shared" si="293"/>
        <v>1.3257711012889972</v>
      </c>
      <c r="BU266">
        <v>0.62</v>
      </c>
    </row>
    <row r="267" spans="1:73" x14ac:dyDescent="0.35">
      <c r="A267" s="14">
        <v>2089</v>
      </c>
      <c r="B267" s="23">
        <v>4</v>
      </c>
      <c r="C267" s="24">
        <f t="shared" si="320"/>
        <v>1.3227734196051018</v>
      </c>
      <c r="D267" s="34">
        <f t="shared" si="321"/>
        <v>2.2041413345721157</v>
      </c>
      <c r="E267" s="25">
        <f t="shared" si="322"/>
        <v>1.2371405147263317</v>
      </c>
      <c r="F267" s="26">
        <f t="shared" si="323"/>
        <v>0.10068726364369525</v>
      </c>
      <c r="G267" s="16">
        <f t="shared" si="324"/>
        <v>0.96700081984578401</v>
      </c>
      <c r="I267" s="6">
        <v>2089</v>
      </c>
      <c r="J267" s="23">
        <v>4</v>
      </c>
      <c r="K267" s="24">
        <f t="shared" si="299"/>
        <v>1.4452176952487372</v>
      </c>
      <c r="L267" s="34">
        <f t="shared" si="300"/>
        <v>2.3088192789731621</v>
      </c>
      <c r="M267" s="25">
        <f t="shared" si="301"/>
        <v>1.3981835061125572</v>
      </c>
      <c r="N267" s="26">
        <f t="shared" si="302"/>
        <v>0.10276707843330725</v>
      </c>
      <c r="O267" s="16">
        <f t="shared" si="303"/>
        <v>0.91063577286060493</v>
      </c>
      <c r="Q267" s="6">
        <v>2089</v>
      </c>
      <c r="R267" s="23">
        <v>4</v>
      </c>
      <c r="S267" s="24">
        <f t="shared" si="329"/>
        <v>1.3230697432511853</v>
      </c>
      <c r="T267" s="34">
        <f t="shared" si="330"/>
        <v>2.1490832495886694</v>
      </c>
      <c r="U267" s="25">
        <f t="shared" si="331"/>
        <v>1.1524357685979529</v>
      </c>
      <c r="V267" s="26">
        <f t="shared" si="332"/>
        <v>0.10548322113670193</v>
      </c>
      <c r="W267" s="16">
        <f t="shared" si="325"/>
        <v>0.99664748099071643</v>
      </c>
      <c r="Y267" s="6">
        <v>2089</v>
      </c>
      <c r="Z267" s="23">
        <v>4</v>
      </c>
      <c r="AA267" s="24">
        <f t="shared" si="333"/>
        <v>1.3596796231054067</v>
      </c>
      <c r="AB267" s="34">
        <f t="shared" si="334"/>
        <v>2.1784202736964566</v>
      </c>
      <c r="AC267" s="25">
        <f t="shared" si="335"/>
        <v>1.1975696518407026</v>
      </c>
      <c r="AD267" s="26">
        <f t="shared" si="336"/>
        <v>0.20410067680234842</v>
      </c>
      <c r="AE267" s="16">
        <f t="shared" si="326"/>
        <v>0.980850621855754</v>
      </c>
      <c r="AG267" s="6">
        <v>2089</v>
      </c>
      <c r="AH267" s="23">
        <v>4</v>
      </c>
      <c r="AI267" s="24">
        <f t="shared" si="337"/>
        <v>1.427222846931155</v>
      </c>
      <c r="AJ267" s="34">
        <f t="shared" si="338"/>
        <v>2.2963825286837172</v>
      </c>
      <c r="AK267" s="25">
        <f t="shared" si="339"/>
        <v>1.3790500441287954</v>
      </c>
      <c r="AL267" s="26">
        <f t="shared" si="340"/>
        <v>5.1555209140379143E-2</v>
      </c>
      <c r="AM267" s="16">
        <f t="shared" si="327"/>
        <v>0.91733248455492178</v>
      </c>
      <c r="AO267" s="6">
        <v>2089</v>
      </c>
      <c r="AP267" s="23">
        <v>4.5</v>
      </c>
      <c r="AQ267" s="24">
        <f t="shared" si="341"/>
        <v>1.5766704162842082</v>
      </c>
      <c r="AR267" s="34">
        <f t="shared" si="342"/>
        <v>2.5328941314267848</v>
      </c>
      <c r="AS267" s="25">
        <f t="shared" si="343"/>
        <v>1.4736832791181309</v>
      </c>
      <c r="AT267" s="26">
        <f t="shared" si="344"/>
        <v>0.10691816683126146</v>
      </c>
      <c r="AU267" s="16">
        <f t="shared" si="328"/>
        <v>1.0592108523086539</v>
      </c>
      <c r="AW267" s="6">
        <v>2089</v>
      </c>
      <c r="AX267" s="23">
        <v>4.5</v>
      </c>
      <c r="AY267" s="24">
        <f t="shared" si="304"/>
        <v>1.9081486847070781</v>
      </c>
      <c r="AZ267" s="34">
        <f t="shared" si="305"/>
        <v>2.7650554956502602</v>
      </c>
      <c r="BA267" s="25">
        <f t="shared" si="306"/>
        <v>1.830854608692708</v>
      </c>
      <c r="BB267" s="26">
        <f t="shared" si="317"/>
        <v>9.9103174085040227E-2</v>
      </c>
      <c r="BC267" s="16">
        <f t="shared" si="291"/>
        <v>0.93420088695755221</v>
      </c>
      <c r="BD267">
        <v>0.61</v>
      </c>
      <c r="BF267" s="6">
        <v>2089</v>
      </c>
      <c r="BG267" s="23">
        <v>6.5</v>
      </c>
      <c r="BH267" s="24">
        <f t="shared" si="308"/>
        <v>1.2445606783903491</v>
      </c>
      <c r="BI267" s="34">
        <f t="shared" si="318"/>
        <v>2.3316217134202724</v>
      </c>
      <c r="BJ267" s="25">
        <f t="shared" si="309"/>
        <v>1.1640334052619581</v>
      </c>
      <c r="BK267" s="26">
        <f t="shared" si="319"/>
        <v>9.5338124199872962E-2</v>
      </c>
      <c r="BL267" s="16">
        <f t="shared" si="292"/>
        <v>1.1675883081583143</v>
      </c>
      <c r="BN267" s="6">
        <v>2089</v>
      </c>
      <c r="BO267" s="23">
        <v>6.5</v>
      </c>
      <c r="BP267" s="24">
        <f t="shared" si="311"/>
        <v>1.5491354023950179</v>
      </c>
      <c r="BQ267" s="34">
        <f t="shared" si="312"/>
        <v>2.8144045345024233</v>
      </c>
      <c r="BR267" s="25">
        <f t="shared" si="313"/>
        <v>1.4867762069268051</v>
      </c>
      <c r="BS267" s="26">
        <f t="shared" si="314"/>
        <v>8.9636454677483116E-2</v>
      </c>
      <c r="BT267" s="16">
        <f t="shared" si="293"/>
        <v>1.3276283275756182</v>
      </c>
      <c r="BU267">
        <v>0.61</v>
      </c>
    </row>
    <row r="268" spans="1:73" x14ac:dyDescent="0.35">
      <c r="A268" s="6">
        <v>2090</v>
      </c>
      <c r="B268" s="23">
        <v>4</v>
      </c>
      <c r="C268" s="24">
        <f t="shared" si="320"/>
        <v>1.3238252310767931</v>
      </c>
      <c r="D268" s="34">
        <f t="shared" si="321"/>
        <v>2.2048336226817096</v>
      </c>
      <c r="E268" s="25">
        <f t="shared" si="322"/>
        <v>1.2382055733564761</v>
      </c>
      <c r="F268" s="26">
        <f t="shared" si="323"/>
        <v>0.10192812824833752</v>
      </c>
      <c r="G268" s="16">
        <f t="shared" si="324"/>
        <v>0.9666280493252335</v>
      </c>
      <c r="I268" s="14">
        <v>2090</v>
      </c>
      <c r="J268" s="23">
        <v>4</v>
      </c>
      <c r="K268" s="24">
        <f t="shared" si="299"/>
        <v>1.4476882685417536</v>
      </c>
      <c r="L268" s="34">
        <f t="shared" si="300"/>
        <v>2.3104004174771728</v>
      </c>
      <c r="M268" s="25">
        <f t="shared" si="301"/>
        <v>1.4006160268879582</v>
      </c>
      <c r="N268" s="26">
        <f t="shared" si="302"/>
        <v>0.10415155612900712</v>
      </c>
      <c r="O268" s="16">
        <f t="shared" si="303"/>
        <v>0.90978439058921468</v>
      </c>
      <c r="Q268" s="14">
        <v>2090</v>
      </c>
      <c r="R268" s="23">
        <v>4</v>
      </c>
      <c r="S268" s="24">
        <f t="shared" si="329"/>
        <v>1.3239160866129842</v>
      </c>
      <c r="T268" s="34">
        <f t="shared" si="330"/>
        <v>2.1496680655400984</v>
      </c>
      <c r="U268" s="25">
        <f t="shared" si="331"/>
        <v>1.1533354854463054</v>
      </c>
      <c r="V268" s="26">
        <f t="shared" si="332"/>
        <v>0.10671041970624638</v>
      </c>
      <c r="W268" s="16">
        <f t="shared" si="325"/>
        <v>0.996332580093793</v>
      </c>
      <c r="Y268" s="14">
        <v>2090</v>
      </c>
      <c r="Z268" s="23">
        <v>4</v>
      </c>
      <c r="AA268" s="24">
        <f t="shared" si="333"/>
        <v>1.3613156570836504</v>
      </c>
      <c r="AB268" s="34">
        <f t="shared" si="334"/>
        <v>2.1795486138987741</v>
      </c>
      <c r="AC268" s="25">
        <f t="shared" si="335"/>
        <v>1.1993055598442677</v>
      </c>
      <c r="AD268" s="26">
        <f t="shared" si="336"/>
        <v>0.20644864922610759</v>
      </c>
      <c r="AE268" s="16">
        <f t="shared" si="326"/>
        <v>0.9802430540545064</v>
      </c>
      <c r="AG268" s="14">
        <v>2090</v>
      </c>
      <c r="AH268" s="23">
        <v>4</v>
      </c>
      <c r="AI268" s="24">
        <f t="shared" si="337"/>
        <v>1.4292779290831112</v>
      </c>
      <c r="AJ268" s="34">
        <f t="shared" si="338"/>
        <v>2.2976874620253254</v>
      </c>
      <c r="AK268" s="25">
        <f t="shared" si="339"/>
        <v>1.3810576338851157</v>
      </c>
      <c r="AL268" s="26">
        <f t="shared" si="340"/>
        <v>5.2254053998321108E-2</v>
      </c>
      <c r="AM268" s="16">
        <f t="shared" si="327"/>
        <v>0.91662982814020966</v>
      </c>
      <c r="AO268" s="14">
        <v>2090</v>
      </c>
      <c r="AP268" s="23">
        <v>4.5</v>
      </c>
      <c r="AQ268" s="24">
        <f t="shared" si="341"/>
        <v>1.5779096269853026</v>
      </c>
      <c r="AR268" s="34">
        <f t="shared" si="342"/>
        <v>2.5337111461034376</v>
      </c>
      <c r="AS268" s="25">
        <f t="shared" si="343"/>
        <v>1.4749402247745198</v>
      </c>
      <c r="AT268" s="26">
        <f t="shared" si="344"/>
        <v>0.10841047700822933</v>
      </c>
      <c r="AU268" s="16">
        <f t="shared" si="328"/>
        <v>1.0587709213289178</v>
      </c>
      <c r="AW268" s="14">
        <v>2090</v>
      </c>
      <c r="AX268" s="23">
        <v>4.5</v>
      </c>
      <c r="AY268" s="24">
        <f t="shared" si="304"/>
        <v>1.9227799759693311</v>
      </c>
      <c r="AZ268" s="34">
        <f t="shared" si="305"/>
        <v>2.7750206076886239</v>
      </c>
      <c r="BA268" s="25">
        <f t="shared" si="306"/>
        <v>1.8461855502901909</v>
      </c>
      <c r="BB268" s="26">
        <f t="shared" si="317"/>
        <v>0.10021323822531762</v>
      </c>
      <c r="BC268" s="16">
        <f t="shared" si="291"/>
        <v>0.92883505739843297</v>
      </c>
      <c r="BD268">
        <v>0.6</v>
      </c>
      <c r="BF268" s="14">
        <v>2090</v>
      </c>
      <c r="BG268" s="23">
        <v>6.5</v>
      </c>
      <c r="BH268" s="24">
        <f t="shared" si="308"/>
        <v>1.2458070933263186</v>
      </c>
      <c r="BI268" s="34">
        <f t="shared" si="318"/>
        <v>2.3324282725668537</v>
      </c>
      <c r="BJ268" s="25">
        <f t="shared" si="309"/>
        <v>1.1652742654874675</v>
      </c>
      <c r="BK268" s="26">
        <f t="shared" si="319"/>
        <v>9.6505266632320078E-2</v>
      </c>
      <c r="BL268" s="16">
        <f t="shared" si="292"/>
        <v>1.1671540070793862</v>
      </c>
      <c r="BN268" s="14">
        <v>2090</v>
      </c>
      <c r="BO268" s="23">
        <v>6.5</v>
      </c>
      <c r="BP268" s="24">
        <f t="shared" si="311"/>
        <v>1.5636038615556518</v>
      </c>
      <c r="BQ268" s="34">
        <f t="shared" si="312"/>
        <v>2.8311031998033993</v>
      </c>
      <c r="BR268" s="25">
        <f t="shared" si="313"/>
        <v>1.5016972304667686</v>
      </c>
      <c r="BS268" s="26">
        <f t="shared" si="314"/>
        <v>9.0533652229495915E-2</v>
      </c>
      <c r="BT268" s="16">
        <f t="shared" si="293"/>
        <v>1.3294059693366307</v>
      </c>
      <c r="BU268">
        <v>0.6</v>
      </c>
    </row>
    <row r="269" spans="1:73" x14ac:dyDescent="0.35">
      <c r="A269" s="6">
        <v>2091</v>
      </c>
      <c r="B269" s="23">
        <v>4</v>
      </c>
      <c r="C269" s="24">
        <f t="shared" si="320"/>
        <v>1.3248568734924167</v>
      </c>
      <c r="D269" s="34">
        <f t="shared" si="321"/>
        <v>2.205513709861465</v>
      </c>
      <c r="E269" s="25">
        <f t="shared" si="322"/>
        <v>1.2392518613253309</v>
      </c>
      <c r="F269" s="26">
        <f t="shared" si="323"/>
        <v>0.10316878059858514</v>
      </c>
      <c r="G269" s="16">
        <f t="shared" si="324"/>
        <v>0.96626184853613406</v>
      </c>
      <c r="I269" s="6">
        <v>2091</v>
      </c>
      <c r="J269" s="23">
        <v>4</v>
      </c>
      <c r="K269" s="24">
        <f t="shared" si="299"/>
        <v>1.4500745057443609</v>
      </c>
      <c r="L269" s="34">
        <f t="shared" si="300"/>
        <v>2.3119286816300852</v>
      </c>
      <c r="M269" s="25">
        <f t="shared" si="301"/>
        <v>1.4029672025078235</v>
      </c>
      <c r="N269" s="26">
        <f t="shared" si="302"/>
        <v>0.10553706504772881</v>
      </c>
      <c r="O269" s="16">
        <f t="shared" si="303"/>
        <v>0.90896147912226177</v>
      </c>
      <c r="Q269" s="6">
        <v>2091</v>
      </c>
      <c r="R269" s="23">
        <v>4</v>
      </c>
      <c r="S269" s="24">
        <f t="shared" si="329"/>
        <v>1.3247616225127288</v>
      </c>
      <c r="T269" s="34">
        <f t="shared" si="330"/>
        <v>2.1502523951778834</v>
      </c>
      <c r="U269" s="25">
        <f t="shared" si="331"/>
        <v>1.1542344541198208</v>
      </c>
      <c r="V269" s="26">
        <f t="shared" si="332"/>
        <v>0.10793723386734644</v>
      </c>
      <c r="W269" s="16">
        <f t="shared" si="325"/>
        <v>0.99601794105806252</v>
      </c>
      <c r="Y269" s="6">
        <v>2091</v>
      </c>
      <c r="Z269" s="23">
        <v>4</v>
      </c>
      <c r="AA269" s="24">
        <f t="shared" si="333"/>
        <v>1.3629501359825671</v>
      </c>
      <c r="AB269" s="34">
        <f t="shared" si="334"/>
        <v>2.1806759530938309</v>
      </c>
      <c r="AC269" s="25">
        <f t="shared" si="335"/>
        <v>1.201039927836663</v>
      </c>
      <c r="AD269" s="26">
        <f t="shared" si="336"/>
        <v>0.20879517398184533</v>
      </c>
      <c r="AE269" s="16">
        <f t="shared" si="326"/>
        <v>0.97963602525716786</v>
      </c>
      <c r="AG269" s="6">
        <v>2091</v>
      </c>
      <c r="AH269" s="23">
        <v>4</v>
      </c>
      <c r="AI269" s="24">
        <f t="shared" si="337"/>
        <v>1.4312470453893413</v>
      </c>
      <c r="AJ269" s="34">
        <f t="shared" si="338"/>
        <v>2.2989384889489264</v>
      </c>
      <c r="AK269" s="25">
        <f t="shared" si="339"/>
        <v>1.3829822906906557</v>
      </c>
      <c r="AL269" s="26">
        <f t="shared" si="340"/>
        <v>5.2953543196852783E-2</v>
      </c>
      <c r="AM269" s="16">
        <f t="shared" si="327"/>
        <v>0.91595619825827068</v>
      </c>
      <c r="AO269" s="6">
        <v>2091</v>
      </c>
      <c r="AP269" s="23">
        <v>4.5</v>
      </c>
      <c r="AQ269" s="24">
        <f t="shared" si="341"/>
        <v>1.5791232834332853</v>
      </c>
      <c r="AR269" s="34">
        <f t="shared" si="342"/>
        <v>2.5345127015392954</v>
      </c>
      <c r="AS269" s="25">
        <f t="shared" si="343"/>
        <v>1.4761733869835314</v>
      </c>
      <c r="AT269" s="26">
        <f t="shared" si="344"/>
        <v>0.10990250449300837</v>
      </c>
      <c r="AU269" s="16">
        <f t="shared" si="328"/>
        <v>1.058339314555764</v>
      </c>
      <c r="AW269" s="6">
        <v>2091</v>
      </c>
      <c r="AX269" s="23">
        <v>4.5</v>
      </c>
      <c r="AY269" s="24">
        <f t="shared" si="304"/>
        <v>1.9375829199381966</v>
      </c>
      <c r="AZ269" s="34">
        <f t="shared" si="305"/>
        <v>2.7851047088542455</v>
      </c>
      <c r="BA269" s="25">
        <f t="shared" si="306"/>
        <v>1.8616995520834545</v>
      </c>
      <c r="BB269" s="26">
        <f t="shared" si="317"/>
        <v>0.10131299717973417</v>
      </c>
      <c r="BC269" s="16">
        <f t="shared" si="291"/>
        <v>0.92340515677079105</v>
      </c>
      <c r="BD269">
        <v>0.59</v>
      </c>
      <c r="BF269" s="6">
        <v>2091</v>
      </c>
      <c r="BG269" s="23">
        <v>6.5</v>
      </c>
      <c r="BH269" s="24">
        <f t="shared" si="308"/>
        <v>1.2470289373688721</v>
      </c>
      <c r="BI269" s="34">
        <f t="shared" si="318"/>
        <v>2.3332199822712534</v>
      </c>
      <c r="BJ269" s="25">
        <f t="shared" si="309"/>
        <v>1.1664922804173132</v>
      </c>
      <c r="BK269" s="26">
        <f t="shared" si="319"/>
        <v>9.7672464559154265E-2</v>
      </c>
      <c r="BL269" s="16">
        <f t="shared" si="292"/>
        <v>1.1667277018539401</v>
      </c>
      <c r="BN269" s="6">
        <v>2091</v>
      </c>
      <c r="BO269" s="23">
        <v>6.5</v>
      </c>
      <c r="BP269" s="24">
        <f t="shared" si="311"/>
        <v>1.5782962204098654</v>
      </c>
      <c r="BQ269" s="34">
        <f t="shared" si="312"/>
        <v>2.8479535571236108</v>
      </c>
      <c r="BR269" s="25">
        <f t="shared" si="313"/>
        <v>1.5168516263440162</v>
      </c>
      <c r="BS269" s="26">
        <f t="shared" si="314"/>
        <v>9.1424153592769092E-2</v>
      </c>
      <c r="BT269" s="16">
        <f t="shared" si="293"/>
        <v>1.3311019307795946</v>
      </c>
      <c r="BU269">
        <v>0.59</v>
      </c>
    </row>
    <row r="270" spans="1:73" x14ac:dyDescent="0.35">
      <c r="A270" s="14">
        <v>2092</v>
      </c>
      <c r="B270" s="23">
        <v>4</v>
      </c>
      <c r="C270" s="24">
        <f t="shared" si="320"/>
        <v>1.3258703341762488</v>
      </c>
      <c r="D270" s="34">
        <f t="shared" si="321"/>
        <v>2.206182796526778</v>
      </c>
      <c r="E270" s="25">
        <f t="shared" si="322"/>
        <v>1.240281225425812</v>
      </c>
      <c r="F270" s="26">
        <f t="shared" si="323"/>
        <v>0.1044092024645335</v>
      </c>
      <c r="G270" s="16">
        <f t="shared" si="324"/>
        <v>0.96590157110096597</v>
      </c>
      <c r="I270" s="14">
        <v>2092</v>
      </c>
      <c r="J270" s="23">
        <v>4</v>
      </c>
      <c r="K270" s="24">
        <f t="shared" si="299"/>
        <v>1.4523809455457071</v>
      </c>
      <c r="L270" s="34">
        <f t="shared" si="300"/>
        <v>2.3134069163233804</v>
      </c>
      <c r="M270" s="25">
        <f t="shared" si="301"/>
        <v>1.4052414097282777</v>
      </c>
      <c r="N270" s="26">
        <f t="shared" si="302"/>
        <v>0.10692352198353555</v>
      </c>
      <c r="O270" s="16">
        <f t="shared" si="303"/>
        <v>0.90816550659510265</v>
      </c>
      <c r="Q270" s="14">
        <v>2092</v>
      </c>
      <c r="R270" s="23">
        <v>4</v>
      </c>
      <c r="S270" s="24">
        <f t="shared" si="329"/>
        <v>1.3256064552927254</v>
      </c>
      <c r="T270" s="34">
        <f t="shared" si="330"/>
        <v>2.1508362967905614</v>
      </c>
      <c r="U270" s="25">
        <f t="shared" si="331"/>
        <v>1.1551327642931717</v>
      </c>
      <c r="V270" s="26">
        <f t="shared" si="332"/>
        <v>0.1091636632989979</v>
      </c>
      <c r="W270" s="16">
        <f t="shared" si="325"/>
        <v>0.99570353249738974</v>
      </c>
      <c r="Y270" s="14">
        <v>2092</v>
      </c>
      <c r="Z270" s="23">
        <v>4</v>
      </c>
      <c r="AA270" s="24">
        <f t="shared" si="333"/>
        <v>1.3645831648531668</v>
      </c>
      <c r="AB270" s="34">
        <f t="shared" si="334"/>
        <v>2.1818023499852677</v>
      </c>
      <c r="AC270" s="25">
        <f t="shared" si="335"/>
        <v>1.2027728461311809</v>
      </c>
      <c r="AD270" s="26">
        <f t="shared" si="336"/>
        <v>0.21114025106477266</v>
      </c>
      <c r="AE270" s="16">
        <f t="shared" si="326"/>
        <v>0.97902950385408682</v>
      </c>
      <c r="AG270" s="14">
        <v>2092</v>
      </c>
      <c r="AH270" s="23">
        <v>4</v>
      </c>
      <c r="AI270" s="24">
        <f t="shared" si="337"/>
        <v>1.4331348180718599</v>
      </c>
      <c r="AJ270" s="34">
        <f t="shared" si="338"/>
        <v>2.3001385077433025</v>
      </c>
      <c r="AK270" s="25">
        <f t="shared" si="339"/>
        <v>1.3848284734512348</v>
      </c>
      <c r="AL270" s="26">
        <f t="shared" si="340"/>
        <v>5.3653635147876334E-2</v>
      </c>
      <c r="AM270" s="16">
        <f t="shared" si="327"/>
        <v>0.9153100342920677</v>
      </c>
      <c r="AO270" s="14">
        <v>2092</v>
      </c>
      <c r="AP270" s="23">
        <v>4.5</v>
      </c>
      <c r="AQ270" s="24">
        <f t="shared" si="341"/>
        <v>1.5803139755358186</v>
      </c>
      <c r="AR270" s="34">
        <f t="shared" si="342"/>
        <v>2.5353003621658341</v>
      </c>
      <c r="AS270" s="25">
        <f t="shared" si="343"/>
        <v>1.4773851725628218</v>
      </c>
      <c r="AT270" s="26">
        <f t="shared" si="344"/>
        <v>0.11139422627522572</v>
      </c>
      <c r="AU270" s="16">
        <f t="shared" si="328"/>
        <v>1.0579151896030123</v>
      </c>
      <c r="AW270" s="14">
        <v>2092</v>
      </c>
      <c r="AX270" s="23">
        <v>4.5</v>
      </c>
      <c r="AY270" s="24">
        <f t="shared" si="304"/>
        <v>1.9525626195097003</v>
      </c>
      <c r="AZ270" s="34">
        <f t="shared" si="305"/>
        <v>2.7953112251480174</v>
      </c>
      <c r="BA270" s="25">
        <f t="shared" si="306"/>
        <v>1.8774018848431036</v>
      </c>
      <c r="BB270" s="26">
        <f t="shared" si="317"/>
        <v>0.102402283189395</v>
      </c>
      <c r="BC270" s="16">
        <f t="shared" si="291"/>
        <v>0.91790934030491389</v>
      </c>
      <c r="BD270">
        <v>0.57999999999999996</v>
      </c>
      <c r="BF270" s="14">
        <v>2092</v>
      </c>
      <c r="BG270" s="23">
        <v>6.5</v>
      </c>
      <c r="BH270" s="24">
        <f t="shared" si="308"/>
        <v>1.2482282862199179</v>
      </c>
      <c r="BI270" s="34">
        <f t="shared" si="318"/>
        <v>2.3339980961573819</v>
      </c>
      <c r="BJ270" s="25">
        <f t="shared" si="309"/>
        <v>1.1676893787036646</v>
      </c>
      <c r="BK270" s="26">
        <f t="shared" si="319"/>
        <v>9.883969510286808E-2</v>
      </c>
      <c r="BL270" s="16">
        <f t="shared" si="292"/>
        <v>1.1663087174537172</v>
      </c>
      <c r="BN270" s="14">
        <v>2092</v>
      </c>
      <c r="BO270" s="23">
        <v>6.5</v>
      </c>
      <c r="BP270" s="24">
        <f t="shared" si="311"/>
        <v>1.5932183751702942</v>
      </c>
      <c r="BQ270" s="34">
        <f t="shared" si="312"/>
        <v>2.8649595943532602</v>
      </c>
      <c r="BR270" s="25">
        <f t="shared" si="313"/>
        <v>1.5322455297742466</v>
      </c>
      <c r="BS270" s="26">
        <f t="shared" si="314"/>
        <v>9.2307818018798768E-2</v>
      </c>
      <c r="BT270" s="16">
        <f t="shared" si="293"/>
        <v>1.3327140645790136</v>
      </c>
      <c r="BU270">
        <v>0.57999999999999996</v>
      </c>
    </row>
    <row r="271" spans="1:73" x14ac:dyDescent="0.35">
      <c r="A271" s="6">
        <v>2093</v>
      </c>
      <c r="B271" s="23">
        <v>4</v>
      </c>
      <c r="C271" s="24">
        <f t="shared" si="320"/>
        <v>1.3268674019780771</v>
      </c>
      <c r="D271" s="34">
        <f t="shared" si="321"/>
        <v>2.2068419632078839</v>
      </c>
      <c r="E271" s="25">
        <f t="shared" si="322"/>
        <v>1.2412953280121295</v>
      </c>
      <c r="F271" s="26">
        <f t="shared" si="323"/>
        <v>0.10564937744954724</v>
      </c>
      <c r="G271" s="16">
        <f t="shared" si="324"/>
        <v>0.96554663519575445</v>
      </c>
      <c r="I271" s="6">
        <v>2093</v>
      </c>
      <c r="J271" s="23">
        <v>4</v>
      </c>
      <c r="K271" s="24">
        <f t="shared" si="299"/>
        <v>1.4546118814253777</v>
      </c>
      <c r="L271" s="34">
        <f t="shared" si="300"/>
        <v>2.3148378127491935</v>
      </c>
      <c r="M271" s="25">
        <f t="shared" si="301"/>
        <v>1.407442788844913</v>
      </c>
      <c r="N271" s="26">
        <f t="shared" si="302"/>
        <v>0.10831084823590216</v>
      </c>
      <c r="O271" s="16">
        <f t="shared" si="303"/>
        <v>0.90739502390428051</v>
      </c>
      <c r="Q271" s="6">
        <v>2093</v>
      </c>
      <c r="R271" s="23">
        <v>4</v>
      </c>
      <c r="S271" s="24">
        <f t="shared" si="329"/>
        <v>1.3264506692274369</v>
      </c>
      <c r="T271" s="34">
        <f t="shared" si="330"/>
        <v>2.1514198174583461</v>
      </c>
      <c r="U271" s="25">
        <f t="shared" si="331"/>
        <v>1.1560304883974553</v>
      </c>
      <c r="V271" s="26">
        <f t="shared" si="332"/>
        <v>0.11038970776540065</v>
      </c>
      <c r="W271" s="16">
        <f t="shared" si="325"/>
        <v>0.99538932906089084</v>
      </c>
      <c r="Y271" s="6">
        <v>2093</v>
      </c>
      <c r="Z271" s="23">
        <v>4</v>
      </c>
      <c r="AA271" s="24">
        <f t="shared" si="333"/>
        <v>1.3662148287317359</v>
      </c>
      <c r="AB271" s="34">
        <f t="shared" si="334"/>
        <v>2.1829278521079338</v>
      </c>
      <c r="AC271" s="25">
        <f t="shared" si="335"/>
        <v>1.2045043878583601</v>
      </c>
      <c r="AD271" s="26">
        <f t="shared" si="336"/>
        <v>0.21348388064264767</v>
      </c>
      <c r="AE271" s="16">
        <f t="shared" si="326"/>
        <v>0.97842346424957372</v>
      </c>
      <c r="AG271" s="6">
        <v>2093</v>
      </c>
      <c r="AH271" s="23">
        <v>4</v>
      </c>
      <c r="AI271" s="24">
        <f t="shared" si="337"/>
        <v>1.4349456205860154</v>
      </c>
      <c r="AJ271" s="34">
        <f t="shared" si="338"/>
        <v>2.3012902607121921</v>
      </c>
      <c r="AK271" s="25">
        <f t="shared" si="339"/>
        <v>1.3866004010956805</v>
      </c>
      <c r="AL271" s="26">
        <f t="shared" si="340"/>
        <v>5.4354290502808725E-2</v>
      </c>
      <c r="AM271" s="16">
        <f t="shared" si="327"/>
        <v>0.91468985961651161</v>
      </c>
      <c r="AO271" s="6">
        <v>2093</v>
      </c>
      <c r="AP271" s="23">
        <v>4.5</v>
      </c>
      <c r="AQ271" s="24">
        <f t="shared" si="341"/>
        <v>1.5814840272197581</v>
      </c>
      <c r="AR271" s="34">
        <f t="shared" si="342"/>
        <v>2.5360755317498667</v>
      </c>
      <c r="AS271" s="25">
        <f t="shared" si="343"/>
        <v>1.4785777411536412</v>
      </c>
      <c r="AT271" s="26">
        <f t="shared" si="344"/>
        <v>0.1128856217254593</v>
      </c>
      <c r="AU271" s="16">
        <f t="shared" si="328"/>
        <v>1.0574977905962255</v>
      </c>
      <c r="AW271" s="6">
        <v>2093</v>
      </c>
      <c r="AX271" s="23">
        <v>4.5</v>
      </c>
      <c r="AY271" s="24">
        <f t="shared" si="304"/>
        <v>1.967724163929107</v>
      </c>
      <c r="AZ271" s="34">
        <f t="shared" si="305"/>
        <v>2.8056435835769351</v>
      </c>
      <c r="BA271" s="25">
        <f t="shared" si="306"/>
        <v>1.8932978208875924</v>
      </c>
      <c r="BB271" s="26">
        <f t="shared" si="317"/>
        <v>0.10348092584217057</v>
      </c>
      <c r="BC271" s="16">
        <f t="shared" si="291"/>
        <v>0.91234576268934275</v>
      </c>
      <c r="BD271">
        <v>0.56999999999999995</v>
      </c>
      <c r="BF271" s="6">
        <v>2093</v>
      </c>
      <c r="BG271" s="23">
        <v>6.5</v>
      </c>
      <c r="BH271" s="24">
        <f t="shared" si="308"/>
        <v>1.2494070389750309</v>
      </c>
      <c r="BI271" s="34">
        <f t="shared" si="318"/>
        <v>2.3347637611875869</v>
      </c>
      <c r="BJ271" s="25">
        <f t="shared" si="309"/>
        <v>1.1688673249039798</v>
      </c>
      <c r="BK271" s="26">
        <f t="shared" si="319"/>
        <v>0.10000693733578186</v>
      </c>
      <c r="BL271" s="16">
        <f t="shared" si="292"/>
        <v>1.1658964362836071</v>
      </c>
      <c r="BN271" s="6">
        <v>2093</v>
      </c>
      <c r="BO271" s="23">
        <v>6.5</v>
      </c>
      <c r="BP271" s="24">
        <f t="shared" si="311"/>
        <v>1.6083763670304563</v>
      </c>
      <c r="BQ271" s="34">
        <f t="shared" si="312"/>
        <v>2.8821254007511796</v>
      </c>
      <c r="BR271" s="25">
        <f t="shared" si="313"/>
        <v>1.5478852319248917</v>
      </c>
      <c r="BS271" s="26">
        <f t="shared" si="314"/>
        <v>9.318450113627072E-2</v>
      </c>
      <c r="BT271" s="16">
        <f t="shared" si="293"/>
        <v>1.3342401688262879</v>
      </c>
      <c r="BU271">
        <v>0.56999999999999995</v>
      </c>
    </row>
    <row r="272" spans="1:73" x14ac:dyDescent="0.35">
      <c r="A272" s="6">
        <v>2094</v>
      </c>
      <c r="B272" s="23">
        <v>4</v>
      </c>
      <c r="C272" s="24">
        <f t="shared" si="320"/>
        <v>1.327849687095749</v>
      </c>
      <c r="D272" s="34">
        <f t="shared" si="321"/>
        <v>2.2074921825233345</v>
      </c>
      <c r="E272" s="25">
        <f t="shared" si="322"/>
        <v>1.2422956654205151</v>
      </c>
      <c r="F272" s="26">
        <f t="shared" si="323"/>
        <v>0.10688929080715932</v>
      </c>
      <c r="G272" s="16">
        <f t="shared" si="324"/>
        <v>0.9651965171028194</v>
      </c>
      <c r="I272" s="14">
        <v>2094</v>
      </c>
      <c r="J272" s="23">
        <v>4</v>
      </c>
      <c r="K272" s="24">
        <f t="shared" si="299"/>
        <v>1.4567713749015609</v>
      </c>
      <c r="L272" s="34">
        <f t="shared" si="300"/>
        <v>2.316223916704371</v>
      </c>
      <c r="M272" s="25">
        <f t="shared" si="301"/>
        <v>1.4095752564682629</v>
      </c>
      <c r="N272" s="26">
        <f t="shared" si="302"/>
        <v>0.10969896936629328</v>
      </c>
      <c r="O272" s="16">
        <f t="shared" si="303"/>
        <v>0.90664866023610813</v>
      </c>
      <c r="Q272" s="14">
        <v>2094</v>
      </c>
      <c r="R272" s="23">
        <v>4</v>
      </c>
      <c r="S272" s="24">
        <f t="shared" si="329"/>
        <v>1.3272943323861606</v>
      </c>
      <c r="T272" s="34">
        <f t="shared" si="330"/>
        <v>2.1520029952105153</v>
      </c>
      <c r="U272" s="25">
        <f t="shared" si="331"/>
        <v>1.1569276849392542</v>
      </c>
      <c r="V272" s="26">
        <f t="shared" si="332"/>
        <v>0.11161536709955105</v>
      </c>
      <c r="W272" s="16">
        <f t="shared" si="325"/>
        <v>0.99507531027126106</v>
      </c>
      <c r="Y272" s="14">
        <v>2094</v>
      </c>
      <c r="Z272" s="23">
        <v>4</v>
      </c>
      <c r="AA272" s="24">
        <f t="shared" si="333"/>
        <v>1.3678451964757961</v>
      </c>
      <c r="AB272" s="34">
        <f t="shared" si="334"/>
        <v>2.1840524979684508</v>
      </c>
      <c r="AC272" s="25">
        <f t="shared" si="335"/>
        <v>1.2062346122591552</v>
      </c>
      <c r="AD272" s="26">
        <f t="shared" si="336"/>
        <v>0.21582606302259899</v>
      </c>
      <c r="AE272" s="16">
        <f t="shared" si="326"/>
        <v>0.97781788570929562</v>
      </c>
      <c r="AG272" s="14">
        <v>2094</v>
      </c>
      <c r="AH272" s="23">
        <v>4</v>
      </c>
      <c r="AI272" s="24">
        <f t="shared" si="337"/>
        <v>1.4366835910090829</v>
      </c>
      <c r="AJ272" s="34">
        <f t="shared" si="338"/>
        <v>2.3023963425693861</v>
      </c>
      <c r="AK272" s="25">
        <f t="shared" si="339"/>
        <v>1.3883020654913634</v>
      </c>
      <c r="AL272" s="26">
        <f t="shared" si="340"/>
        <v>5.5055472032051037E-2</v>
      </c>
      <c r="AM272" s="16">
        <f t="shared" si="327"/>
        <v>0.91409427707802271</v>
      </c>
      <c r="AO272" s="14">
        <v>2094</v>
      </c>
      <c r="AP272" s="23">
        <v>4.5</v>
      </c>
      <c r="AQ272" s="24">
        <f t="shared" si="341"/>
        <v>1.5826355237483098</v>
      </c>
      <c r="AR272" s="34">
        <f t="shared" si="342"/>
        <v>2.5368394698943613</v>
      </c>
      <c r="AS272" s="25">
        <f t="shared" si="343"/>
        <v>1.4797530306067102</v>
      </c>
      <c r="AT272" s="26">
        <f t="shared" si="344"/>
        <v>0.11437667235069987</v>
      </c>
      <c r="AU272" s="16">
        <f t="shared" si="328"/>
        <v>1.0570864392876511</v>
      </c>
      <c r="AW272" s="14">
        <v>2094</v>
      </c>
      <c r="AX272" s="23">
        <v>4.5</v>
      </c>
      <c r="AY272" s="24">
        <f t="shared" si="304"/>
        <v>1.9830726439362236</v>
      </c>
      <c r="AZ272" s="34">
        <f t="shared" si="305"/>
        <v>2.816105221581509</v>
      </c>
      <c r="BA272" s="25">
        <f t="shared" si="306"/>
        <v>1.909392648586937</v>
      </c>
      <c r="BB272" s="26">
        <f t="shared" si="317"/>
        <v>0.10454875186172545</v>
      </c>
      <c r="BC272" s="16">
        <f t="shared" si="291"/>
        <v>0.90671257299457197</v>
      </c>
      <c r="BD272">
        <v>0.56000000000000005</v>
      </c>
      <c r="BF272" s="14">
        <v>2094</v>
      </c>
      <c r="BG272" s="23">
        <v>6.5</v>
      </c>
      <c r="BH272" s="24">
        <f t="shared" si="308"/>
        <v>1.2505669331498264</v>
      </c>
      <c r="BI272" s="34">
        <f t="shared" si="318"/>
        <v>2.3355180267378479</v>
      </c>
      <c r="BJ272" s="25">
        <f t="shared" si="309"/>
        <v>1.1700277334428433</v>
      </c>
      <c r="BK272" s="26">
        <f t="shared" si="319"/>
        <v>0.10117417211414394</v>
      </c>
      <c r="BL272" s="16">
        <f t="shared" si="292"/>
        <v>1.1654902932950046</v>
      </c>
      <c r="BN272" s="14">
        <v>2094</v>
      </c>
      <c r="BO272" s="23">
        <v>6.5</v>
      </c>
      <c r="BP272" s="24">
        <f t="shared" si="311"/>
        <v>1.6237763907456428</v>
      </c>
      <c r="BQ272" s="34">
        <f t="shared" si="312"/>
        <v>2.8994551726374205</v>
      </c>
      <c r="BR272" s="25">
        <f t="shared" si="313"/>
        <v>1.5637771886729552</v>
      </c>
      <c r="BS272" s="26">
        <f t="shared" si="314"/>
        <v>9.4054054789498076E-2</v>
      </c>
      <c r="BT272" s="16">
        <f t="shared" si="293"/>
        <v>1.3356779839644652</v>
      </c>
      <c r="BU272">
        <v>0.56000000000000005</v>
      </c>
    </row>
    <row r="273" spans="1:73" x14ac:dyDescent="0.35">
      <c r="A273" s="14">
        <v>2095</v>
      </c>
      <c r="B273" s="23">
        <v>4</v>
      </c>
      <c r="C273" s="24">
        <f t="shared" si="320"/>
        <v>1.3288186389179464</v>
      </c>
      <c r="D273" s="34">
        <f t="shared" si="321"/>
        <v>2.2081343299576242</v>
      </c>
      <c r="E273" s="25">
        <f t="shared" si="322"/>
        <v>1.2432835845501913</v>
      </c>
      <c r="F273" s="26">
        <f t="shared" si="323"/>
        <v>0.10812892927625722</v>
      </c>
      <c r="G273" s="16">
        <f t="shared" si="324"/>
        <v>0.96485074540743287</v>
      </c>
      <c r="I273" s="6">
        <v>2095</v>
      </c>
      <c r="J273" s="23">
        <v>4</v>
      </c>
      <c r="K273" s="24">
        <f t="shared" si="299"/>
        <v>1.4588632680634412</v>
      </c>
      <c r="L273" s="34">
        <f t="shared" si="300"/>
        <v>2.3175676364458768</v>
      </c>
      <c r="M273" s="25">
        <f t="shared" si="301"/>
        <v>1.411642517609041</v>
      </c>
      <c r="N273" s="26">
        <f t="shared" si="302"/>
        <v>0.11108781496789329</v>
      </c>
      <c r="O273" s="16">
        <f t="shared" si="303"/>
        <v>0.9059251188368358</v>
      </c>
      <c r="Q273" s="6">
        <v>2095</v>
      </c>
      <c r="R273" s="23">
        <v>4</v>
      </c>
      <c r="S273" s="24">
        <f t="shared" si="329"/>
        <v>1.3281374997522124</v>
      </c>
      <c r="T273" s="34">
        <f t="shared" si="330"/>
        <v>2.1525858607675459</v>
      </c>
      <c r="U273" s="25">
        <f t="shared" si="331"/>
        <v>1.1578244011808401</v>
      </c>
      <c r="V273" s="26">
        <f t="shared" si="332"/>
        <v>0.11284064118999258</v>
      </c>
      <c r="W273" s="16">
        <f t="shared" si="325"/>
        <v>0.99476145958670581</v>
      </c>
      <c r="Y273" s="6">
        <v>2095</v>
      </c>
      <c r="Z273" s="23">
        <v>4</v>
      </c>
      <c r="AA273" s="24">
        <f t="shared" si="333"/>
        <v>1.3694743238648528</v>
      </c>
      <c r="AB273" s="34">
        <f t="shared" si="334"/>
        <v>2.1851763187755093</v>
      </c>
      <c r="AC273" s="25">
        <f t="shared" si="335"/>
        <v>1.2079635673469376</v>
      </c>
      <c r="AD273" s="26">
        <f t="shared" si="336"/>
        <v>0.21816679862430791</v>
      </c>
      <c r="AE273" s="16">
        <f t="shared" si="326"/>
        <v>0.97721275142857178</v>
      </c>
      <c r="AG273" s="6">
        <v>2095</v>
      </c>
      <c r="AH273" s="23">
        <v>4</v>
      </c>
      <c r="AI273" s="24">
        <f t="shared" si="337"/>
        <v>1.4383526447082868</v>
      </c>
      <c r="AJ273" s="34">
        <f t="shared" si="338"/>
        <v>2.303459208382002</v>
      </c>
      <c r="AK273" s="25">
        <f t="shared" si="339"/>
        <v>1.3899372436646185</v>
      </c>
      <c r="AL273" s="26">
        <f t="shared" si="340"/>
        <v>5.5757144510944781E-2</v>
      </c>
      <c r="AM273" s="16">
        <f t="shared" si="327"/>
        <v>0.91352196471738356</v>
      </c>
      <c r="AO273" s="6">
        <v>2095</v>
      </c>
      <c r="AP273" s="23">
        <v>4.5</v>
      </c>
      <c r="AQ273" s="24">
        <f t="shared" si="341"/>
        <v>1.583770336232615</v>
      </c>
      <c r="AR273" s="34">
        <f t="shared" si="342"/>
        <v>2.5375933068445726</v>
      </c>
      <c r="AS273" s="25">
        <f t="shared" si="343"/>
        <v>1.480912779760881</v>
      </c>
      <c r="AT273" s="26">
        <f t="shared" si="344"/>
        <v>0.1158673615749279</v>
      </c>
      <c r="AU273" s="16">
        <f t="shared" si="328"/>
        <v>1.0566805270836916</v>
      </c>
      <c r="AW273" s="6">
        <v>2095</v>
      </c>
      <c r="AX273" s="23">
        <v>4.5</v>
      </c>
      <c r="AY273" s="24">
        <f t="shared" si="304"/>
        <v>1.9986131657696029</v>
      </c>
      <c r="AZ273" s="34">
        <f t="shared" si="305"/>
        <v>2.8266995957921974</v>
      </c>
      <c r="BA273" s="25">
        <f t="shared" si="306"/>
        <v>1.92569168583415</v>
      </c>
      <c r="BB273" s="26">
        <f t="shared" si="317"/>
        <v>0.10560558490426825</v>
      </c>
      <c r="BC273" s="16">
        <f t="shared" si="291"/>
        <v>0.90100790995804747</v>
      </c>
      <c r="BD273">
        <v>0.55000000000000004</v>
      </c>
      <c r="BF273" s="6">
        <v>2095</v>
      </c>
      <c r="BG273" s="23">
        <v>6.5</v>
      </c>
      <c r="BH273" s="24">
        <f t="shared" si="308"/>
        <v>1.2517095584278317</v>
      </c>
      <c r="BI273" s="34">
        <f t="shared" si="318"/>
        <v>2.3362618529008179</v>
      </c>
      <c r="BJ273" s="25">
        <f t="shared" si="309"/>
        <v>1.1711720813858735</v>
      </c>
      <c r="BK273" s="26">
        <f t="shared" si="319"/>
        <v>0.10234138192634623</v>
      </c>
      <c r="BL273" s="16">
        <f t="shared" si="292"/>
        <v>1.1650897715149444</v>
      </c>
      <c r="BN273" s="6">
        <v>2095</v>
      </c>
      <c r="BO273" s="23">
        <v>6.5</v>
      </c>
      <c r="BP273" s="24">
        <f t="shared" si="311"/>
        <v>1.6394248032565422</v>
      </c>
      <c r="BQ273" s="34">
        <f t="shared" si="312"/>
        <v>2.9169532191363645</v>
      </c>
      <c r="BR273" s="25">
        <f t="shared" si="313"/>
        <v>1.5799280294405607</v>
      </c>
      <c r="BS273" s="26">
        <f t="shared" si="314"/>
        <v>9.4916326873787663E-2</v>
      </c>
      <c r="BT273" s="16">
        <f t="shared" si="293"/>
        <v>1.3370251896958039</v>
      </c>
      <c r="BU273">
        <v>0.55000000000000004</v>
      </c>
    </row>
    <row r="274" spans="1:73" x14ac:dyDescent="0.35">
      <c r="A274" s="6">
        <v>2096</v>
      </c>
      <c r="B274" s="23">
        <v>4</v>
      </c>
      <c r="C274" s="24">
        <f t="shared" si="320"/>
        <v>1.329775562084929</v>
      </c>
      <c r="D274" s="34">
        <f t="shared" si="321"/>
        <v>2.208769193562409</v>
      </c>
      <c r="E274" s="25">
        <f t="shared" si="322"/>
        <v>1.2442602977883217</v>
      </c>
      <c r="F274" s="26">
        <f t="shared" si="323"/>
        <v>0.10936828093272979</v>
      </c>
      <c r="G274" s="16">
        <f t="shared" si="324"/>
        <v>0.96450889577408727</v>
      </c>
      <c r="I274" s="14">
        <v>2096</v>
      </c>
      <c r="J274" s="23">
        <v>4</v>
      </c>
      <c r="K274" s="24">
        <f t="shared" si="299"/>
        <v>1.4608911954264938</v>
      </c>
      <c r="L274" s="34">
        <f t="shared" si="300"/>
        <v>2.3188712501217879</v>
      </c>
      <c r="M274" s="25">
        <f t="shared" si="301"/>
        <v>1.4136480771104427</v>
      </c>
      <c r="N274" s="26">
        <f t="shared" si="302"/>
        <v>0.11247731844777714</v>
      </c>
      <c r="O274" s="16">
        <f t="shared" si="303"/>
        <v>0.90522317301134514</v>
      </c>
      <c r="Q274" s="14">
        <v>2096</v>
      </c>
      <c r="R274" s="23">
        <v>4</v>
      </c>
      <c r="S274" s="24">
        <f t="shared" si="329"/>
        <v>1.3289802157417299</v>
      </c>
      <c r="T274" s="34">
        <f t="shared" si="330"/>
        <v>2.1531684389479162</v>
      </c>
      <c r="U274" s="25">
        <f t="shared" si="331"/>
        <v>1.1587206753044861</v>
      </c>
      <c r="V274" s="26">
        <f t="shared" si="332"/>
        <v>0.11406552997011664</v>
      </c>
      <c r="W274" s="16">
        <f t="shared" si="325"/>
        <v>0.99444776364343013</v>
      </c>
      <c r="Y274" s="14">
        <v>2096</v>
      </c>
      <c r="Z274" s="23">
        <v>4</v>
      </c>
      <c r="AA274" s="24">
        <f t="shared" si="333"/>
        <v>1.371102256106856</v>
      </c>
      <c r="AB274" s="34">
        <f t="shared" si="334"/>
        <v>2.1862993398385449</v>
      </c>
      <c r="AC274" s="25">
        <f t="shared" si="335"/>
        <v>1.2096912920592997</v>
      </c>
      <c r="AD274" s="26">
        <f t="shared" si="336"/>
        <v>0.22050608795833046</v>
      </c>
      <c r="AE274" s="16">
        <f t="shared" si="326"/>
        <v>0.97660804777924515</v>
      </c>
      <c r="AG274" s="14">
        <v>2096</v>
      </c>
      <c r="AH274" s="23">
        <v>4</v>
      </c>
      <c r="AI274" s="24">
        <f t="shared" si="337"/>
        <v>1.4399564863270298</v>
      </c>
      <c r="AJ274" s="34">
        <f t="shared" si="338"/>
        <v>2.3044811810862531</v>
      </c>
      <c r="AK274" s="25">
        <f t="shared" si="339"/>
        <v>1.3915095093634666</v>
      </c>
      <c r="AL274" s="26">
        <f t="shared" si="340"/>
        <v>5.6459274611865985E-2</v>
      </c>
      <c r="AM274" s="16">
        <f t="shared" si="327"/>
        <v>0.91297167172278648</v>
      </c>
      <c r="AO274" s="14">
        <v>2096</v>
      </c>
      <c r="AP274" s="23">
        <v>4.5</v>
      </c>
      <c r="AQ274" s="24">
        <f t="shared" si="341"/>
        <v>1.5848901436259162</v>
      </c>
      <c r="AR274" s="34">
        <f t="shared" si="342"/>
        <v>2.538338056773525</v>
      </c>
      <c r="AS274" s="25">
        <f t="shared" si="343"/>
        <v>1.4820585488823466</v>
      </c>
      <c r="AT274" s="26">
        <f t="shared" si="344"/>
        <v>0.11735767454222601</v>
      </c>
      <c r="AU274" s="16">
        <f t="shared" si="328"/>
        <v>1.0562795078911784</v>
      </c>
      <c r="AW274" s="14">
        <v>2096</v>
      </c>
      <c r="AX274" s="23">
        <v>4.5</v>
      </c>
      <c r="AY274" s="24">
        <f t="shared" si="304"/>
        <v>2.014350864174022</v>
      </c>
      <c r="AZ274" s="34">
        <f t="shared" si="305"/>
        <v>2.8374301902014563</v>
      </c>
      <c r="BA274" s="25">
        <f t="shared" si="306"/>
        <v>1.9422002926176249</v>
      </c>
      <c r="BB274" s="26">
        <f t="shared" si="317"/>
        <v>0.10665124536160733</v>
      </c>
      <c r="BC274" s="16">
        <f t="shared" si="291"/>
        <v>0.89522989758383131</v>
      </c>
      <c r="BD274">
        <v>0.54</v>
      </c>
      <c r="BF274" s="14">
        <v>2096</v>
      </c>
      <c r="BG274" s="23">
        <v>6.5</v>
      </c>
      <c r="BH274" s="24">
        <f t="shared" si="308"/>
        <v>1.2528363692386351</v>
      </c>
      <c r="BI274" s="34">
        <f t="shared" si="318"/>
        <v>2.3369961180824035</v>
      </c>
      <c r="BJ274" s="25">
        <f t="shared" si="309"/>
        <v>1.1723017201267747</v>
      </c>
      <c r="BK274" s="26">
        <f t="shared" si="319"/>
        <v>0.10350855075405435</v>
      </c>
      <c r="BL274" s="16">
        <f t="shared" si="292"/>
        <v>1.1646943979556288</v>
      </c>
      <c r="BN274" s="14">
        <v>2096</v>
      </c>
      <c r="BO274" s="23">
        <v>6.5</v>
      </c>
      <c r="BP274" s="24">
        <f t="shared" si="311"/>
        <v>1.655328132389384</v>
      </c>
      <c r="BQ274" s="34">
        <f t="shared" si="312"/>
        <v>2.9346239679915813</v>
      </c>
      <c r="BR274" s="25">
        <f t="shared" si="313"/>
        <v>1.5963445661408946</v>
      </c>
      <c r="BS274" s="26">
        <f t="shared" si="314"/>
        <v>9.5771161167244032E-2</v>
      </c>
      <c r="BT274" s="16">
        <f t="shared" si="293"/>
        <v>1.3382794018506867</v>
      </c>
      <c r="BU274">
        <v>0.54</v>
      </c>
    </row>
    <row r="275" spans="1:73" x14ac:dyDescent="0.35">
      <c r="A275" s="6">
        <v>2097</v>
      </c>
      <c r="B275" s="23">
        <v>4</v>
      </c>
      <c r="C275" s="24">
        <f t="shared" si="320"/>
        <v>1.330721630945213</v>
      </c>
      <c r="D275" s="34">
        <f t="shared" si="321"/>
        <v>2.2093974826888205</v>
      </c>
      <c r="E275" s="25">
        <f t="shared" si="322"/>
        <v>1.2452268964443396</v>
      </c>
      <c r="F275" s="26">
        <f t="shared" si="323"/>
        <v>0.11060733505593086</v>
      </c>
      <c r="G275" s="16">
        <f t="shared" si="324"/>
        <v>0.96417058624448093</v>
      </c>
      <c r="I275" s="6">
        <v>2097</v>
      </c>
      <c r="J275" s="23">
        <v>4</v>
      </c>
      <c r="K275" s="24">
        <f t="shared" si="299"/>
        <v>1.4628585951472624</v>
      </c>
      <c r="L275" s="34">
        <f t="shared" si="300"/>
        <v>2.3201369128008071</v>
      </c>
      <c r="M275" s="25">
        <f t="shared" si="301"/>
        <v>1.4155952504627805</v>
      </c>
      <c r="N275" s="26">
        <f t="shared" si="302"/>
        <v>0.11386741682085014</v>
      </c>
      <c r="O275" s="16">
        <f t="shared" si="303"/>
        <v>0.90454166233802669</v>
      </c>
      <c r="Q275" s="6">
        <v>2097</v>
      </c>
      <c r="R275" s="23">
        <v>4</v>
      </c>
      <c r="S275" s="24">
        <f t="shared" si="329"/>
        <v>1.32982251623765</v>
      </c>
      <c r="T275" s="34">
        <f t="shared" si="330"/>
        <v>2.1537507498041268</v>
      </c>
      <c r="U275" s="25">
        <f t="shared" si="331"/>
        <v>1.1596165381601948</v>
      </c>
      <c r="V275" s="26">
        <f t="shared" si="332"/>
        <v>0.11529003340952279</v>
      </c>
      <c r="W275" s="16">
        <f t="shared" si="325"/>
        <v>0.99413421164393201</v>
      </c>
      <c r="Y275" s="6">
        <v>2097</v>
      </c>
      <c r="Z275" s="23">
        <v>4</v>
      </c>
      <c r="AA275" s="24">
        <f t="shared" si="333"/>
        <v>1.3727290298642749</v>
      </c>
      <c r="AB275" s="34">
        <f t="shared" si="334"/>
        <v>2.1874215816983376</v>
      </c>
      <c r="AC275" s="25">
        <f t="shared" si="335"/>
        <v>1.2114178179974424</v>
      </c>
      <c r="AD275" s="26">
        <f t="shared" si="336"/>
        <v>0.22284393160857441</v>
      </c>
      <c r="AE275" s="16">
        <f t="shared" si="326"/>
        <v>0.97600376370089514</v>
      </c>
      <c r="AG275" s="6">
        <v>2097</v>
      </c>
      <c r="AH275" s="23">
        <v>4</v>
      </c>
      <c r="AI275" s="24">
        <f t="shared" si="337"/>
        <v>1.4414986211260252</v>
      </c>
      <c r="AJ275" s="34">
        <f t="shared" si="338"/>
        <v>2.3054644585987192</v>
      </c>
      <c r="AK275" s="25">
        <f t="shared" si="339"/>
        <v>1.3930222439980295</v>
      </c>
      <c r="AL275" s="26">
        <f t="shared" si="340"/>
        <v>5.7161830802126792E-2</v>
      </c>
      <c r="AM275" s="16">
        <f t="shared" si="327"/>
        <v>0.91244221460068964</v>
      </c>
      <c r="AO275" s="6">
        <v>2097</v>
      </c>
      <c r="AP275" s="23">
        <v>4.5</v>
      </c>
      <c r="AQ275" s="24">
        <f t="shared" si="341"/>
        <v>1.5859964524588386</v>
      </c>
      <c r="AR275" s="34">
        <f t="shared" si="342"/>
        <v>2.5390746297030389</v>
      </c>
      <c r="AS275" s="25">
        <f t="shared" si="343"/>
        <v>1.4831917380046755</v>
      </c>
      <c r="AT275" s="26">
        <f t="shared" si="344"/>
        <v>0.11884759794011243</v>
      </c>
      <c r="AU275" s="16">
        <f t="shared" si="328"/>
        <v>1.0558828916983634</v>
      </c>
      <c r="AW275" s="6">
        <v>2097</v>
      </c>
      <c r="AX275" s="23">
        <v>4.5</v>
      </c>
      <c r="AY275" s="24">
        <f t="shared" si="304"/>
        <v>2.030290914539874</v>
      </c>
      <c r="AZ275" s="34">
        <f t="shared" si="305"/>
        <v>2.8483005238286845</v>
      </c>
      <c r="BA275" s="25">
        <f t="shared" si="306"/>
        <v>1.9589238828133606</v>
      </c>
      <c r="BB275" s="26">
        <f t="shared" si="317"/>
        <v>0.10768555016923796</v>
      </c>
      <c r="BC275" s="16">
        <f t="shared" si="291"/>
        <v>0.88937664101532388</v>
      </c>
      <c r="BD275">
        <v>0.53</v>
      </c>
      <c r="BF275" s="6">
        <v>2097</v>
      </c>
      <c r="BG275" s="23">
        <v>6.5</v>
      </c>
      <c r="BH275" s="24">
        <f t="shared" si="308"/>
        <v>1.2539486962658319</v>
      </c>
      <c r="BI275" s="34">
        <f t="shared" si="318"/>
        <v>2.3377216259520042</v>
      </c>
      <c r="BJ275" s="25">
        <f t="shared" si="309"/>
        <v>1.1734178860800071</v>
      </c>
      <c r="BK275" s="26">
        <f t="shared" si="319"/>
        <v>0.10467566394515326</v>
      </c>
      <c r="BL275" s="16">
        <f t="shared" si="292"/>
        <v>1.1643037398719971</v>
      </c>
      <c r="BN275" s="6">
        <v>2097</v>
      </c>
      <c r="BO275" s="23">
        <v>6.5</v>
      </c>
      <c r="BP275" s="24">
        <f t="shared" si="311"/>
        <v>1.6714930856647854</v>
      </c>
      <c r="BQ275" s="34">
        <f t="shared" si="312"/>
        <v>2.9524719714728525</v>
      </c>
      <c r="BR275" s="25">
        <f t="shared" si="313"/>
        <v>1.613033802265927</v>
      </c>
      <c r="BS275" s="26">
        <f t="shared" si="314"/>
        <v>9.6618397158531835E-2</v>
      </c>
      <c r="BT275" s="16">
        <f t="shared" si="293"/>
        <v>1.3394381692069255</v>
      </c>
      <c r="BU275">
        <v>0.53</v>
      </c>
    </row>
    <row r="276" spans="1:73" x14ac:dyDescent="0.35">
      <c r="A276" s="14">
        <v>2098</v>
      </c>
      <c r="B276" s="23">
        <v>4</v>
      </c>
      <c r="C276" s="24">
        <f t="shared" si="320"/>
        <v>1.3316579025683983</v>
      </c>
      <c r="D276" s="34">
        <f t="shared" si="321"/>
        <v>2.2100198358476413</v>
      </c>
      <c r="E276" s="25">
        <f t="shared" si="322"/>
        <v>1.2461843628425253</v>
      </c>
      <c r="F276" s="26">
        <f t="shared" si="323"/>
        <v>0.11184608200847974</v>
      </c>
      <c r="G276" s="16">
        <f t="shared" si="324"/>
        <v>0.96383547300511596</v>
      </c>
      <c r="I276" s="14">
        <v>2098</v>
      </c>
      <c r="J276" s="23">
        <v>4</v>
      </c>
      <c r="K276" s="24">
        <f t="shared" si="299"/>
        <v>1.4647687196322252</v>
      </c>
      <c r="L276" s="34">
        <f t="shared" si="300"/>
        <v>2.3213666631219874</v>
      </c>
      <c r="M276" s="25">
        <f t="shared" si="301"/>
        <v>1.4174871740338268</v>
      </c>
      <c r="N276" s="26">
        <f t="shared" si="302"/>
        <v>0.11525805051492068</v>
      </c>
      <c r="O276" s="16">
        <f t="shared" si="303"/>
        <v>0.90387948908816051</v>
      </c>
      <c r="Q276" s="14">
        <v>2098</v>
      </c>
      <c r="R276" s="23">
        <v>4</v>
      </c>
      <c r="S276" s="24">
        <f t="shared" si="329"/>
        <v>1.3306644302321879</v>
      </c>
      <c r="T276" s="34">
        <f t="shared" si="330"/>
        <v>2.15433280954006</v>
      </c>
      <c r="U276" s="25">
        <f t="shared" si="331"/>
        <v>1.1605120146770156</v>
      </c>
      <c r="V276" s="26">
        <f t="shared" si="332"/>
        <v>0.11651415150704202</v>
      </c>
      <c r="W276" s="16">
        <f t="shared" si="325"/>
        <v>0.99382079486304442</v>
      </c>
      <c r="Y276" s="14">
        <v>2098</v>
      </c>
      <c r="Z276" s="23">
        <v>4</v>
      </c>
      <c r="AA276" s="24">
        <f t="shared" si="333"/>
        <v>1.3743546748918518</v>
      </c>
      <c r="AB276" s="34">
        <f t="shared" si="334"/>
        <v>2.1885430610409249</v>
      </c>
      <c r="AC276" s="25">
        <f t="shared" si="335"/>
        <v>1.2131431708321925</v>
      </c>
      <c r="AD276" s="26">
        <f t="shared" si="336"/>
        <v>0.22518033021813469</v>
      </c>
      <c r="AE276" s="16">
        <f t="shared" si="326"/>
        <v>0.97539989020873241</v>
      </c>
      <c r="AG276" s="14">
        <v>2098</v>
      </c>
      <c r="AH276" s="23">
        <v>4</v>
      </c>
      <c r="AI276" s="24">
        <f t="shared" si="337"/>
        <v>1.4429823657140513</v>
      </c>
      <c r="AJ276" s="34">
        <f t="shared" si="338"/>
        <v>2.3064111205448867</v>
      </c>
      <c r="AK276" s="25">
        <f t="shared" si="339"/>
        <v>1.3944786469921338</v>
      </c>
      <c r="AL276" s="26">
        <f t="shared" si="340"/>
        <v>5.7864783247371973E-2</v>
      </c>
      <c r="AM276" s="16">
        <f t="shared" si="327"/>
        <v>0.91193247355275298</v>
      </c>
      <c r="AO276" s="14">
        <v>2098</v>
      </c>
      <c r="AP276" s="23">
        <v>4.5</v>
      </c>
      <c r="AQ276" s="24">
        <f t="shared" si="341"/>
        <v>1.5870906145477945</v>
      </c>
      <c r="AR276" s="34">
        <f t="shared" si="342"/>
        <v>2.539803842200417</v>
      </c>
      <c r="AS276" s="25">
        <f t="shared" si="343"/>
        <v>1.4843136033852569</v>
      </c>
      <c r="AT276" s="26">
        <f t="shared" si="344"/>
        <v>0.12033711984101877</v>
      </c>
      <c r="AU276" s="16">
        <f t="shared" si="328"/>
        <v>1.0554902388151601</v>
      </c>
      <c r="AW276" s="14">
        <v>2098</v>
      </c>
      <c r="AX276" s="23">
        <v>4.5</v>
      </c>
      <c r="AY276" s="24">
        <f t="shared" si="304"/>
        <v>2.0464385442892685</v>
      </c>
      <c r="AZ276" s="34">
        <f t="shared" si="305"/>
        <v>2.8593141579471446</v>
      </c>
      <c r="BA276" s="25">
        <f t="shared" si="306"/>
        <v>1.9758679353032997</v>
      </c>
      <c r="BB276" s="26">
        <f t="shared" si="317"/>
        <v>0.10870831261830997</v>
      </c>
      <c r="BC276" s="16">
        <f t="shared" ref="BC276:BC339" si="345">AZ276-BA276</f>
        <v>0.88344622264384487</v>
      </c>
      <c r="BD276">
        <v>0.52</v>
      </c>
      <c r="BF276" s="14">
        <v>2098</v>
      </c>
      <c r="BG276" s="23">
        <v>6.5</v>
      </c>
      <c r="BH276" s="24">
        <f t="shared" si="308"/>
        <v>1.2550477569758309</v>
      </c>
      <c r="BI276" s="34">
        <f t="shared" si="318"/>
        <v>2.3384391118013941</v>
      </c>
      <c r="BJ276" s="25">
        <f t="shared" si="309"/>
        <v>1.1745217104636838</v>
      </c>
      <c r="BK276" s="26">
        <f t="shared" si="319"/>
        <v>0.10584270809750322</v>
      </c>
      <c r="BL276" s="16">
        <f t="shared" ref="BL276:BL339" si="346">BI276-BJ276</f>
        <v>1.1639174013377103</v>
      </c>
      <c r="BN276" s="14">
        <v>2098</v>
      </c>
      <c r="BO276" s="23">
        <v>6.5</v>
      </c>
      <c r="BP276" s="24">
        <f t="shared" si="311"/>
        <v>1.6879265592462016</v>
      </c>
      <c r="BQ276" s="34">
        <f t="shared" si="312"/>
        <v>2.9705019123950369</v>
      </c>
      <c r="BR276" s="25">
        <f t="shared" si="313"/>
        <v>1.6300029421462108</v>
      </c>
      <c r="BS276" s="26">
        <f t="shared" si="314"/>
        <v>9.7457869870125904E-2</v>
      </c>
      <c r="BT276" s="16">
        <f t="shared" ref="BT276:BT339" si="347">BQ276-BR276</f>
        <v>1.3404989702488261</v>
      </c>
      <c r="BU276">
        <v>0.52</v>
      </c>
    </row>
    <row r="277" spans="1:73" x14ac:dyDescent="0.35">
      <c r="A277" s="6">
        <v>2099</v>
      </c>
      <c r="B277" s="23">
        <v>4</v>
      </c>
      <c r="C277" s="24">
        <f t="shared" si="320"/>
        <v>1.3325853284583411</v>
      </c>
      <c r="D277" s="34">
        <f t="shared" si="321"/>
        <v>2.210636827784453</v>
      </c>
      <c r="E277" s="25">
        <f t="shared" si="322"/>
        <v>1.2471335812068511</v>
      </c>
      <c r="F277" s="26">
        <f t="shared" si="323"/>
        <v>0.11308451312806655</v>
      </c>
      <c r="G277" s="16">
        <f t="shared" si="324"/>
        <v>0.96350324657760189</v>
      </c>
      <c r="I277" s="6">
        <v>2099</v>
      </c>
      <c r="J277" s="23">
        <v>4</v>
      </c>
      <c r="K277" s="24">
        <f t="shared" ref="K277:K340" si="348">M276+((J277-M276)*O$118)</f>
        <v>1.4666246455734853</v>
      </c>
      <c r="L277" s="34">
        <f t="shared" ref="L277:L340" si="349">M277+(J277-M277)*O$121</f>
        <v>2.322562429585183</v>
      </c>
      <c r="M277" s="25">
        <f t="shared" ref="M277:M340" si="350">K277-((N277-N276)*O$120/O$119)</f>
        <v>1.4193268147464353</v>
      </c>
      <c r="N277" s="26">
        <f t="shared" ref="N277:N340" si="351">N276+(K277-N276)*O$117*O$119/O$120</f>
        <v>0.1166491631863045</v>
      </c>
      <c r="O277" s="16">
        <f t="shared" ref="O277:O340" si="352">L277-M277</f>
        <v>0.9032356148387477</v>
      </c>
      <c r="Q277" s="6">
        <v>2099</v>
      </c>
      <c r="R277" s="23">
        <v>4</v>
      </c>
      <c r="S277" s="24">
        <f t="shared" si="329"/>
        <v>1.3315059811531658</v>
      </c>
      <c r="T277" s="34">
        <f t="shared" si="330"/>
        <v>2.1549146312517609</v>
      </c>
      <c r="U277" s="25">
        <f t="shared" si="331"/>
        <v>1.1614071250027087</v>
      </c>
      <c r="V277" s="26">
        <f t="shared" si="332"/>
        <v>0.11773788428510286</v>
      </c>
      <c r="W277" s="16">
        <f t="shared" si="325"/>
        <v>0.99350750624905215</v>
      </c>
      <c r="Y277" s="6">
        <v>2099</v>
      </c>
      <c r="Z277" s="23">
        <v>4</v>
      </c>
      <c r="AA277" s="24">
        <f t="shared" si="333"/>
        <v>1.3759792153604675</v>
      </c>
      <c r="AB277" s="34">
        <f t="shared" si="334"/>
        <v>2.1896637914363515</v>
      </c>
      <c r="AC277" s="25">
        <f t="shared" si="335"/>
        <v>1.2148673714405405</v>
      </c>
      <c r="AD277" s="26">
        <f t="shared" si="336"/>
        <v>0.22751528447784378</v>
      </c>
      <c r="AE277" s="16">
        <f t="shared" si="326"/>
        <v>0.97479641999581101</v>
      </c>
      <c r="AG277" s="6">
        <v>2099</v>
      </c>
      <c r="AH277" s="23">
        <v>4</v>
      </c>
      <c r="AI277" s="24">
        <f t="shared" si="337"/>
        <v>1.4444108582011765</v>
      </c>
      <c r="AJ277" s="34">
        <f t="shared" si="338"/>
        <v>2.307323134625566</v>
      </c>
      <c r="AK277" s="25">
        <f t="shared" si="339"/>
        <v>1.3958817455777937</v>
      </c>
      <c r="AL277" s="26">
        <f t="shared" si="340"/>
        <v>5.8568103720174625E-2</v>
      </c>
      <c r="AM277" s="16">
        <f t="shared" si="327"/>
        <v>0.91144138904777239</v>
      </c>
      <c r="AO277" s="6">
        <v>2099</v>
      </c>
      <c r="AP277" s="23">
        <v>4.5</v>
      </c>
      <c r="AQ277" s="24">
        <f t="shared" si="341"/>
        <v>1.5881738428846686</v>
      </c>
      <c r="AR277" s="34">
        <f t="shared" si="342"/>
        <v>2.5405264269765482</v>
      </c>
      <c r="AS277" s="25">
        <f t="shared" si="343"/>
        <v>1.4854252722716126</v>
      </c>
      <c r="AT277" s="26">
        <f t="shared" si="344"/>
        <v>0.12182622956004857</v>
      </c>
      <c r="AU277" s="16">
        <f t="shared" si="328"/>
        <v>1.0551011547049356</v>
      </c>
      <c r="AW277" s="6">
        <v>2099</v>
      </c>
      <c r="AX277" s="23">
        <v>4.5</v>
      </c>
      <c r="AY277" s="24">
        <f t="shared" ref="AY277:AY340" si="353">BA276+((AX277-BA276)*BC$118)</f>
        <v>2.0627990436114541</v>
      </c>
      <c r="AZ277" s="34">
        <f t="shared" ref="AZ277:AZ340" si="354">BA277+(AX277-BA277)*BC$121</f>
        <v>2.8704747029347493</v>
      </c>
      <c r="BA277" s="25">
        <f t="shared" ref="BA277:BA340" si="355">AY277-((BB277-BB276)*BC$120/BC$119)</f>
        <v>1.9930380045149989</v>
      </c>
      <c r="BB277" s="26">
        <f t="shared" si="317"/>
        <v>0.10971934217043251</v>
      </c>
      <c r="BC277" s="16">
        <f t="shared" si="345"/>
        <v>0.87743669841975036</v>
      </c>
      <c r="BD277">
        <v>0.51</v>
      </c>
      <c r="BF277" s="6">
        <v>2099</v>
      </c>
      <c r="BG277" s="23">
        <v>6.5</v>
      </c>
      <c r="BH277" s="24">
        <f t="shared" ref="BH277:BH340" si="356">BJ276+((BG277-BJ276)*BL$118)</f>
        <v>1.2561346652508278</v>
      </c>
      <c r="BI277" s="34">
        <f t="shared" si="318"/>
        <v>2.3391492483625616</v>
      </c>
      <c r="BJ277" s="25">
        <f t="shared" ref="BJ277:BJ340" si="357">BH277-((BK277-BK276)*BL$120/BL$119)</f>
        <v>1.1756142282500952</v>
      </c>
      <c r="BK277" s="26">
        <f t="shared" si="319"/>
        <v>0.1070096709525863</v>
      </c>
      <c r="BL277" s="16">
        <f t="shared" si="346"/>
        <v>1.1635350201124663</v>
      </c>
      <c r="BN277" s="6">
        <v>2099</v>
      </c>
      <c r="BO277" s="23">
        <v>6.5</v>
      </c>
      <c r="BP277" s="24">
        <f t="shared" ref="BP277:BP340" si="358">BR276+((BO277-BR276)*BT$118)</f>
        <v>1.7046356470578201</v>
      </c>
      <c r="BQ277" s="34">
        <f t="shared" ref="BQ277:BQ340" si="359">BR277+((BO277-BO$148*BU277)-BR277)*BT$121</f>
        <v>2.9887186102679433</v>
      </c>
      <c r="BR277" s="25">
        <f t="shared" ref="BR277:BR340" si="360">BP277-((BS277-BS276)*BT$120/BT$119)</f>
        <v>1.6472594004122199</v>
      </c>
      <c r="BS277" s="26">
        <f t="shared" ref="BS277:BS340" si="361">BS276+(BP277-BS276)*BU277*BT$117*BT$119/BT$120</f>
        <v>9.828940967658388E-2</v>
      </c>
      <c r="BT277" s="16">
        <f t="shared" si="347"/>
        <v>1.3414592098557234</v>
      </c>
      <c r="BU277">
        <v>0.51</v>
      </c>
    </row>
    <row r="278" spans="1:73" x14ac:dyDescent="0.35">
      <c r="A278" s="6">
        <v>2100</v>
      </c>
      <c r="B278" s="23">
        <v>4</v>
      </c>
      <c r="C278" s="24">
        <f t="shared" si="320"/>
        <v>1.3335047650964862</v>
      </c>
      <c r="D278" s="34">
        <f t="shared" si="321"/>
        <v>2.2112489758481528</v>
      </c>
      <c r="E278" s="25">
        <f t="shared" si="322"/>
        <v>1.248075347458697</v>
      </c>
      <c r="F278" s="26">
        <f t="shared" si="323"/>
        <v>0.1143226206300635</v>
      </c>
      <c r="G278" s="16">
        <f t="shared" si="324"/>
        <v>0.96317362838945586</v>
      </c>
      <c r="I278" s="14">
        <v>2100</v>
      </c>
      <c r="J278" s="23">
        <v>4</v>
      </c>
      <c r="K278" s="24">
        <f t="shared" si="348"/>
        <v>1.4684292834422548</v>
      </c>
      <c r="L278" s="34">
        <f t="shared" si="349"/>
        <v>2.3237260365016423</v>
      </c>
      <c r="M278" s="25">
        <f t="shared" si="350"/>
        <v>1.4211169792332965</v>
      </c>
      <c r="N278" s="26">
        <f t="shared" si="351"/>
        <v>0.11804070154539151</v>
      </c>
      <c r="O278" s="16">
        <f t="shared" si="352"/>
        <v>0.90260905726834584</v>
      </c>
      <c r="Q278" s="14">
        <v>2100</v>
      </c>
      <c r="R278" s="23">
        <v>4</v>
      </c>
      <c r="S278" s="24">
        <f t="shared" si="329"/>
        <v>1.3323471879350457</v>
      </c>
      <c r="T278" s="34">
        <f t="shared" si="330"/>
        <v>2.1554962255256354</v>
      </c>
      <c r="U278" s="25">
        <f t="shared" si="331"/>
        <v>1.1623018854240543</v>
      </c>
      <c r="V278" s="26">
        <f t="shared" si="332"/>
        <v>0.11896123178518193</v>
      </c>
      <c r="W278" s="16">
        <f t="shared" si="325"/>
        <v>0.99319434010158103</v>
      </c>
      <c r="Y278" s="14">
        <v>2100</v>
      </c>
      <c r="Z278" s="23">
        <v>4</v>
      </c>
      <c r="AA278" s="24">
        <f t="shared" si="333"/>
        <v>1.3776026709272697</v>
      </c>
      <c r="AB278" s="34">
        <f t="shared" si="334"/>
        <v>2.1907837839358271</v>
      </c>
      <c r="AC278" s="25">
        <f t="shared" si="335"/>
        <v>1.2165904368243496</v>
      </c>
      <c r="AD278" s="26">
        <f t="shared" si="336"/>
        <v>0.22984879511701653</v>
      </c>
      <c r="AE278" s="16">
        <f t="shared" si="326"/>
        <v>0.97419334711147743</v>
      </c>
      <c r="AG278" s="14">
        <v>2100</v>
      </c>
      <c r="AH278" s="23">
        <v>4</v>
      </c>
      <c r="AI278" s="24">
        <f t="shared" si="337"/>
        <v>1.4457870678055409</v>
      </c>
      <c r="AJ278" s="34">
        <f t="shared" si="338"/>
        <v>2.3082023626406594</v>
      </c>
      <c r="AK278" s="25">
        <f t="shared" si="339"/>
        <v>1.3972344040625531</v>
      </c>
      <c r="AL278" s="26">
        <f t="shared" si="340"/>
        <v>5.9271765513551261E-2</v>
      </c>
      <c r="AM278" s="16">
        <f t="shared" si="327"/>
        <v>0.91096795857810631</v>
      </c>
      <c r="AO278" s="14">
        <v>2100</v>
      </c>
      <c r="AP278" s="23">
        <v>4.5</v>
      </c>
      <c r="AQ278" s="24">
        <f t="shared" si="341"/>
        <v>1.5892472258945782</v>
      </c>
      <c r="AR278" s="34">
        <f t="shared" si="342"/>
        <v>2.5412430414982548</v>
      </c>
      <c r="AS278" s="25">
        <f t="shared" si="343"/>
        <v>1.4865277561511612</v>
      </c>
      <c r="AT278" s="26">
        <f t="shared" si="344"/>
        <v>0.12331491752734447</v>
      </c>
      <c r="AU278" s="16">
        <f t="shared" si="328"/>
        <v>1.0547152853470936</v>
      </c>
      <c r="AW278" s="14">
        <v>2100</v>
      </c>
      <c r="AX278" s="23">
        <v>4.5</v>
      </c>
      <c r="AY278" s="24">
        <f t="shared" si="353"/>
        <v>2.0793777756395024</v>
      </c>
      <c r="AZ278" s="34">
        <f t="shared" si="354"/>
        <v>2.8817858248042549</v>
      </c>
      <c r="BA278" s="25">
        <f t="shared" si="355"/>
        <v>2.010439730468085</v>
      </c>
      <c r="BB278" s="26">
        <f t="shared" ref="BB278:BB341" si="362">BB277+(AY278-BB277)*BD278*BC$117*BC$119/BC$120</f>
        <v>0.1107184442743661</v>
      </c>
      <c r="BC278" s="16">
        <f t="shared" si="345"/>
        <v>0.87134609433616994</v>
      </c>
      <c r="BD278">
        <v>0.5</v>
      </c>
      <c r="BF278" s="14">
        <v>2100</v>
      </c>
      <c r="BG278" s="23">
        <v>6.5</v>
      </c>
      <c r="BH278" s="24">
        <f t="shared" si="356"/>
        <v>1.2572104402021624</v>
      </c>
      <c r="BI278" s="34">
        <f t="shared" ref="BI278:BI341" si="363">BJ278+((BG278-BG$148)-BJ278)*BL$121</f>
        <v>2.33985265113055</v>
      </c>
      <c r="BJ278" s="25">
        <f t="shared" si="357"/>
        <v>1.1766963863546924</v>
      </c>
      <c r="BK278" s="26">
        <f t="shared" ref="BK278:BK341" si="364">BK277+(BH278-BK277)*BL$117*BL$119/BL$120</f>
        <v>0.10817654129820181</v>
      </c>
      <c r="BL278" s="16">
        <f t="shared" si="346"/>
        <v>1.1631562647758575</v>
      </c>
      <c r="BN278" s="14">
        <v>2100</v>
      </c>
      <c r="BO278" s="23">
        <v>6.5</v>
      </c>
      <c r="BP278" s="24">
        <f t="shared" si="358"/>
        <v>1.7216276501009027</v>
      </c>
      <c r="BQ278" s="34">
        <f t="shared" si="359"/>
        <v>3.0071270275959336</v>
      </c>
      <c r="BR278" s="25">
        <f t="shared" si="360"/>
        <v>1.6648108116860518</v>
      </c>
      <c r="BS278" s="26">
        <f t="shared" si="361"/>
        <v>9.9112842117378822E-2</v>
      </c>
      <c r="BT278" s="16">
        <f t="shared" si="347"/>
        <v>1.3423162159098818</v>
      </c>
      <c r="BU278">
        <v>0.5</v>
      </c>
    </row>
    <row r="279" spans="1:73" x14ac:dyDescent="0.35">
      <c r="A279" s="14">
        <v>2101</v>
      </c>
      <c r="B279" s="23">
        <v>4</v>
      </c>
      <c r="C279" s="24">
        <f t="shared" si="320"/>
        <v>1.3344169834321804</v>
      </c>
      <c r="D279" s="34">
        <f t="shared" si="321"/>
        <v>2.2118567457234208</v>
      </c>
      <c r="E279" s="25">
        <f t="shared" si="322"/>
        <v>1.2490103780360327</v>
      </c>
      <c r="F279" s="26">
        <f t="shared" si="323"/>
        <v>0.11556039751986275</v>
      </c>
      <c r="G279" s="16">
        <f t="shared" si="324"/>
        <v>0.96284636768738818</v>
      </c>
      <c r="I279" s="6">
        <v>2101</v>
      </c>
      <c r="J279" s="23">
        <v>4</v>
      </c>
      <c r="K279" s="24">
        <f t="shared" si="348"/>
        <v>1.4701853864694245</v>
      </c>
      <c r="L279" s="34">
        <f t="shared" si="349"/>
        <v>2.3248592096231042</v>
      </c>
      <c r="M279" s="25">
        <f t="shared" si="350"/>
        <v>1.4228603224970833</v>
      </c>
      <c r="N279" s="26">
        <f t="shared" si="351"/>
        <v>0.11943261519163684</v>
      </c>
      <c r="O279" s="16">
        <f t="shared" si="352"/>
        <v>0.90199888712602094</v>
      </c>
      <c r="Q279" s="6">
        <v>2101</v>
      </c>
      <c r="R279" s="23">
        <v>4</v>
      </c>
      <c r="S279" s="24">
        <f t="shared" si="329"/>
        <v>1.3331880658838178</v>
      </c>
      <c r="T279" s="34">
        <f t="shared" si="330"/>
        <v>2.1560776009215061</v>
      </c>
      <c r="U279" s="25">
        <f t="shared" si="331"/>
        <v>1.1631963091100095</v>
      </c>
      <c r="V279" s="26">
        <f t="shared" si="332"/>
        <v>0.1201841940641302</v>
      </c>
      <c r="W279" s="16">
        <f t="shared" si="325"/>
        <v>0.99288129181149665</v>
      </c>
      <c r="Y279" s="6">
        <v>2101</v>
      </c>
      <c r="Z279" s="23">
        <v>4</v>
      </c>
      <c r="AA279" s="24">
        <f t="shared" si="333"/>
        <v>1.3792250576007028</v>
      </c>
      <c r="AB279" s="34">
        <f t="shared" si="334"/>
        <v>2.1919030475544417</v>
      </c>
      <c r="AC279" s="25">
        <f t="shared" si="335"/>
        <v>1.2183123808529874</v>
      </c>
      <c r="AD279" s="26">
        <f t="shared" si="336"/>
        <v>0.23218086289596893</v>
      </c>
      <c r="AE279" s="16">
        <f t="shared" si="326"/>
        <v>0.97359066670145422</v>
      </c>
      <c r="AG279" s="6">
        <v>2101</v>
      </c>
      <c r="AH279" s="23">
        <v>4</v>
      </c>
      <c r="AI279" s="24">
        <f t="shared" si="337"/>
        <v>1.4471138039430982</v>
      </c>
      <c r="AJ279" s="34">
        <f t="shared" si="338"/>
        <v>2.3090505661887417</v>
      </c>
      <c r="AK279" s="25">
        <f t="shared" si="339"/>
        <v>1.3985393325980642</v>
      </c>
      <c r="AL279" s="26">
        <f t="shared" si="340"/>
        <v>5.9975743359131466E-2</v>
      </c>
      <c r="AM279" s="16">
        <f t="shared" si="327"/>
        <v>0.91051123359067754</v>
      </c>
      <c r="AO279" s="6">
        <v>2101</v>
      </c>
      <c r="AP279" s="23">
        <v>4.5</v>
      </c>
      <c r="AQ279" s="24">
        <f t="shared" si="341"/>
        <v>1.5903117402293152</v>
      </c>
      <c r="AR279" s="34">
        <f t="shared" si="342"/>
        <v>2.5419542757161153</v>
      </c>
      <c r="AS279" s="25">
        <f t="shared" si="343"/>
        <v>1.4876219626401772</v>
      </c>
      <c r="AT279" s="26">
        <f t="shared" si="344"/>
        <v>0.12480317517356386</v>
      </c>
      <c r="AU279" s="16">
        <f t="shared" si="328"/>
        <v>1.0543323130759381</v>
      </c>
      <c r="AW279" s="6">
        <v>2101</v>
      </c>
      <c r="AX279" s="23">
        <v>4.5</v>
      </c>
      <c r="AY279" s="24">
        <f t="shared" si="353"/>
        <v>2.0961801861507641</v>
      </c>
      <c r="AZ279" s="34">
        <f t="shared" si="354"/>
        <v>2.8932512514628623</v>
      </c>
      <c r="BA279" s="25">
        <f t="shared" si="355"/>
        <v>2.0280788484044039</v>
      </c>
      <c r="BB279" s="26">
        <f t="shared" si="362"/>
        <v>0.11170542018373364</v>
      </c>
      <c r="BC279" s="16">
        <f t="shared" si="345"/>
        <v>0.86517240305845844</v>
      </c>
      <c r="BD279">
        <v>0.49</v>
      </c>
      <c r="BF279" s="6">
        <v>2101</v>
      </c>
      <c r="BG279" s="23">
        <v>6.5</v>
      </c>
      <c r="BH279" s="24">
        <f t="shared" si="356"/>
        <v>1.2582760142338067</v>
      </c>
      <c r="BI279" s="34">
        <f t="shared" si="363"/>
        <v>2.3405498832334048</v>
      </c>
      <c r="BJ279" s="25">
        <f t="shared" si="357"/>
        <v>1.1777690511283148</v>
      </c>
      <c r="BK279" s="26">
        <f t="shared" si="364"/>
        <v>0.10934330887944083</v>
      </c>
      <c r="BL279" s="16">
        <f t="shared" si="346"/>
        <v>1.1627808321050901</v>
      </c>
      <c r="BN279" s="6">
        <v>2101</v>
      </c>
      <c r="BO279" s="23">
        <v>6.5</v>
      </c>
      <c r="BP279" s="24">
        <f t="shared" si="358"/>
        <v>1.7389100859969631</v>
      </c>
      <c r="BQ279" s="34">
        <f t="shared" si="359"/>
        <v>3.0257322763457308</v>
      </c>
      <c r="BR279" s="25">
        <f t="shared" si="360"/>
        <v>1.6826650405318937</v>
      </c>
      <c r="BS279" s="26">
        <f t="shared" si="361"/>
        <v>9.9927987703829102E-2</v>
      </c>
      <c r="BT279" s="16">
        <f t="shared" si="347"/>
        <v>1.3430672358138371</v>
      </c>
      <c r="BU279">
        <v>0.49</v>
      </c>
    </row>
    <row r="280" spans="1:73" x14ac:dyDescent="0.35">
      <c r="A280" s="6">
        <v>2102</v>
      </c>
      <c r="B280" s="23">
        <v>4</v>
      </c>
      <c r="C280" s="24">
        <f t="shared" si="320"/>
        <v>1.3353226774251521</v>
      </c>
      <c r="D280" s="34">
        <f t="shared" si="321"/>
        <v>2.2124605565906581</v>
      </c>
      <c r="E280" s="25">
        <f t="shared" si="322"/>
        <v>1.2499393178317817</v>
      </c>
      <c r="F280" s="26">
        <f t="shared" si="323"/>
        <v>0.11679783751396956</v>
      </c>
      <c r="G280" s="16">
        <f t="shared" si="324"/>
        <v>0.96252123875887641</v>
      </c>
      <c r="I280" s="14">
        <v>2102</v>
      </c>
      <c r="J280" s="23">
        <v>4</v>
      </c>
      <c r="K280" s="24">
        <f t="shared" si="348"/>
        <v>1.4718955591409313</v>
      </c>
      <c r="L280" s="34">
        <f t="shared" si="349"/>
        <v>2.325963581466759</v>
      </c>
      <c r="M280" s="25">
        <f t="shared" si="350"/>
        <v>1.4245593561027061</v>
      </c>
      <c r="N280" s="26">
        <f t="shared" si="351"/>
        <v>0.12082485645746699</v>
      </c>
      <c r="O280" s="16">
        <f t="shared" si="352"/>
        <v>0.90140422536405285</v>
      </c>
      <c r="Q280" s="14">
        <v>2102</v>
      </c>
      <c r="R280" s="23">
        <v>4</v>
      </c>
      <c r="S280" s="24">
        <f t="shared" si="329"/>
        <v>1.3340286273754047</v>
      </c>
      <c r="T280" s="34">
        <f t="shared" si="330"/>
        <v>2.1566587643626871</v>
      </c>
      <c r="U280" s="25">
        <f t="shared" si="331"/>
        <v>1.1640904067118265</v>
      </c>
      <c r="V280" s="26">
        <f t="shared" si="332"/>
        <v>0.1214067711912063</v>
      </c>
      <c r="W280" s="16">
        <f t="shared" si="325"/>
        <v>0.9925683576508606</v>
      </c>
      <c r="Y280" s="14">
        <v>2102</v>
      </c>
      <c r="Z280" s="23">
        <v>4</v>
      </c>
      <c r="AA280" s="24">
        <f t="shared" si="333"/>
        <v>1.3808463884397475</v>
      </c>
      <c r="AB280" s="34">
        <f t="shared" si="334"/>
        <v>2.1930215896613525</v>
      </c>
      <c r="AC280" s="25">
        <f t="shared" si="335"/>
        <v>1.2200332148636193</v>
      </c>
      <c r="AD280" s="26">
        <f t="shared" si="336"/>
        <v>0.23451148859997079</v>
      </c>
      <c r="AE280" s="16">
        <f t="shared" si="326"/>
        <v>0.97298837479773326</v>
      </c>
      <c r="AG280" s="14">
        <v>2102</v>
      </c>
      <c r="AH280" s="23">
        <v>4</v>
      </c>
      <c r="AI280" s="24">
        <f t="shared" si="337"/>
        <v>1.4483937248281549</v>
      </c>
      <c r="AJ280" s="34">
        <f t="shared" si="338"/>
        <v>2.3098694120598804</v>
      </c>
      <c r="AK280" s="25">
        <f t="shared" si="339"/>
        <v>1.3997990954767392</v>
      </c>
      <c r="AL280" s="26">
        <f t="shared" si="340"/>
        <v>6.0680013349731693E-2</v>
      </c>
      <c r="AM280" s="16">
        <f t="shared" si="327"/>
        <v>0.91007031658314119</v>
      </c>
      <c r="AO280" s="14">
        <v>2102</v>
      </c>
      <c r="AP280" s="23">
        <v>4.5</v>
      </c>
      <c r="AQ280" s="24">
        <f t="shared" si="341"/>
        <v>1.5913682622468495</v>
      </c>
      <c r="AR280" s="34">
        <f t="shared" si="342"/>
        <v>2.5426606589986172</v>
      </c>
      <c r="AS280" s="25">
        <f t="shared" si="343"/>
        <v>1.488708706151719</v>
      </c>
      <c r="AT280" s="26">
        <f t="shared" si="344"/>
        <v>0.12629099482711648</v>
      </c>
      <c r="AU280" s="16">
        <f t="shared" si="328"/>
        <v>1.0539519528468981</v>
      </c>
      <c r="AW280" s="14">
        <v>2102</v>
      </c>
      <c r="AX280" s="23">
        <v>4.5</v>
      </c>
      <c r="AY280" s="24">
        <f t="shared" si="353"/>
        <v>2.1132118128653561</v>
      </c>
      <c r="AZ280" s="34">
        <f t="shared" si="354"/>
        <v>2.9048747787463149</v>
      </c>
      <c r="BA280" s="25">
        <f t="shared" si="355"/>
        <v>2.0459611980712538</v>
      </c>
      <c r="BB280" s="26">
        <f t="shared" si="362"/>
        <v>0.11268006677495251</v>
      </c>
      <c r="BC280" s="16">
        <f t="shared" si="345"/>
        <v>0.85891358067506118</v>
      </c>
      <c r="BD280">
        <v>0.48</v>
      </c>
      <c r="BF280" s="14">
        <v>2102</v>
      </c>
      <c r="BG280" s="23">
        <v>6.5</v>
      </c>
      <c r="BH280" s="24">
        <f t="shared" si="356"/>
        <v>1.2593322404197733</v>
      </c>
      <c r="BI280" s="34">
        <f t="shared" si="363"/>
        <v>2.3412414598877676</v>
      </c>
      <c r="BJ280" s="25">
        <f t="shared" si="357"/>
        <v>1.1788330152119502</v>
      </c>
      <c r="BK280" s="26">
        <f t="shared" si="364"/>
        <v>0.11050996431723537</v>
      </c>
      <c r="BL280" s="16">
        <f t="shared" si="346"/>
        <v>1.1624084446758174</v>
      </c>
      <c r="BN280" s="14">
        <v>2102</v>
      </c>
      <c r="BO280" s="23">
        <v>6.5</v>
      </c>
      <c r="BP280" s="24">
        <f t="shared" si="358"/>
        <v>1.7564906987857425</v>
      </c>
      <c r="BQ280" s="34">
        <f t="shared" si="359"/>
        <v>3.0445396246007039</v>
      </c>
      <c r="BR280" s="25">
        <f t="shared" si="360"/>
        <v>1.7008301916933903</v>
      </c>
      <c r="BS280" s="26">
        <f t="shared" si="361"/>
        <v>0.10073466171966029</v>
      </c>
      <c r="BT280" s="16">
        <f t="shared" si="347"/>
        <v>1.3437094329073136</v>
      </c>
      <c r="BU280">
        <v>0.48</v>
      </c>
    </row>
    <row r="281" spans="1:73" x14ac:dyDescent="0.35">
      <c r="A281" s="6">
        <v>2103</v>
      </c>
      <c r="B281" s="23">
        <v>4</v>
      </c>
      <c r="C281" s="24">
        <f t="shared" si="320"/>
        <v>1.3362224717348095</v>
      </c>
      <c r="D281" s="34">
        <f t="shared" si="321"/>
        <v>2.213060785770578</v>
      </c>
      <c r="E281" s="25">
        <f t="shared" si="322"/>
        <v>1.2508627473393505</v>
      </c>
      <c r="F281" s="26">
        <f t="shared" si="323"/>
        <v>0.11803493496897621</v>
      </c>
      <c r="G281" s="16">
        <f t="shared" si="324"/>
        <v>0.96219803843122742</v>
      </c>
      <c r="I281" s="6">
        <v>2103</v>
      </c>
      <c r="J281" s="23">
        <v>4</v>
      </c>
      <c r="K281" s="24">
        <f t="shared" si="348"/>
        <v>1.47356226523414</v>
      </c>
      <c r="L281" s="34">
        <f t="shared" si="349"/>
        <v>2.3270406963525216</v>
      </c>
      <c r="M281" s="25">
        <f t="shared" si="350"/>
        <v>1.4262164559269566</v>
      </c>
      <c r="N281" s="26">
        <f t="shared" si="351"/>
        <v>0.12221738026061944</v>
      </c>
      <c r="O281" s="16">
        <f t="shared" si="352"/>
        <v>0.90082424042556508</v>
      </c>
      <c r="Q281" s="6">
        <v>2103</v>
      </c>
      <c r="R281" s="23">
        <v>4</v>
      </c>
      <c r="S281" s="24">
        <f t="shared" si="329"/>
        <v>1.3348688824196402</v>
      </c>
      <c r="T281" s="34">
        <f t="shared" si="330"/>
        <v>2.1572397214509782</v>
      </c>
      <c r="U281" s="25">
        <f t="shared" si="331"/>
        <v>1.1649841868476589</v>
      </c>
      <c r="V281" s="26">
        <f t="shared" si="332"/>
        <v>0.12262896324568098</v>
      </c>
      <c r="W281" s="16">
        <f t="shared" si="325"/>
        <v>0.99225553460331928</v>
      </c>
      <c r="Y281" s="6">
        <v>2103</v>
      </c>
      <c r="Z281" s="23">
        <v>4</v>
      </c>
      <c r="AA281" s="24">
        <f t="shared" si="333"/>
        <v>1.382466674119138</v>
      </c>
      <c r="AB281" s="34">
        <f t="shared" si="334"/>
        <v>2.1941394162951959</v>
      </c>
      <c r="AC281" s="25">
        <f t="shared" si="335"/>
        <v>1.2217529481464553</v>
      </c>
      <c r="AD281" s="26">
        <f t="shared" si="336"/>
        <v>0.23684067303435749</v>
      </c>
      <c r="AE281" s="16">
        <f t="shared" si="326"/>
        <v>0.97238646814874063</v>
      </c>
      <c r="AG281" s="6">
        <v>2103</v>
      </c>
      <c r="AH281" s="23">
        <v>4</v>
      </c>
      <c r="AI281" s="24">
        <f t="shared" si="337"/>
        <v>1.449629345611023</v>
      </c>
      <c r="AJ281" s="34">
        <f t="shared" si="338"/>
        <v>2.3106604773382204</v>
      </c>
      <c r="AK281" s="25">
        <f t="shared" si="339"/>
        <v>1.4010161189818779</v>
      </c>
      <c r="AL281" s="26">
        <f t="shared" si="340"/>
        <v>6.1384552866096113E-2</v>
      </c>
      <c r="AM281" s="16">
        <f t="shared" si="327"/>
        <v>0.9096443583563425</v>
      </c>
      <c r="AO281" s="6">
        <v>2103</v>
      </c>
      <c r="AP281" s="23">
        <v>4.5</v>
      </c>
      <c r="AQ281" s="24">
        <f t="shared" si="341"/>
        <v>1.5924175783118537</v>
      </c>
      <c r="AR281" s="34">
        <f t="shared" si="342"/>
        <v>2.5433626663541489</v>
      </c>
      <c r="AS281" s="25">
        <f t="shared" si="343"/>
        <v>1.4897887174679216</v>
      </c>
      <c r="AT281" s="26">
        <f t="shared" si="344"/>
        <v>0.12777836962195607</v>
      </c>
      <c r="AU281" s="16">
        <f t="shared" si="328"/>
        <v>1.0535739488862272</v>
      </c>
      <c r="AW281" s="6">
        <v>2103</v>
      </c>
      <c r="AX281" s="23">
        <v>4.5</v>
      </c>
      <c r="AY281" s="24">
        <f t="shared" si="353"/>
        <v>2.1304782944096798</v>
      </c>
      <c r="AZ281" s="34">
        <f t="shared" si="354"/>
        <v>2.9166602762683236</v>
      </c>
      <c r="BA281" s="25">
        <f t="shared" si="355"/>
        <v>2.0640927327204976</v>
      </c>
      <c r="BB281" s="26">
        <f t="shared" si="362"/>
        <v>0.11364217636465081</v>
      </c>
      <c r="BC281" s="16">
        <f t="shared" si="345"/>
        <v>0.85256754354782593</v>
      </c>
      <c r="BD281">
        <v>0.47</v>
      </c>
      <c r="BF281" s="6">
        <v>2103</v>
      </c>
      <c r="BG281" s="23">
        <v>6.5</v>
      </c>
      <c r="BH281" s="24">
        <f t="shared" si="356"/>
        <v>1.2603798992538271</v>
      </c>
      <c r="BI281" s="34">
        <f t="shared" si="363"/>
        <v>2.3419278524753722</v>
      </c>
      <c r="BJ281" s="25">
        <f t="shared" si="357"/>
        <v>1.1798890038082654</v>
      </c>
      <c r="BK281" s="26">
        <f t="shared" si="364"/>
        <v>0.11167649903383771</v>
      </c>
      <c r="BL281" s="16">
        <f t="shared" si="346"/>
        <v>1.1620388486671067</v>
      </c>
      <c r="BN281" s="6">
        <v>2103</v>
      </c>
      <c r="BO281" s="23">
        <v>6.5</v>
      </c>
      <c r="BP281" s="24">
        <f t="shared" si="358"/>
        <v>1.774377469005689</v>
      </c>
      <c r="BQ281" s="34">
        <f t="shared" si="359"/>
        <v>3.0635545034198866</v>
      </c>
      <c r="BR281" s="25">
        <f t="shared" si="360"/>
        <v>1.7193146206459791</v>
      </c>
      <c r="BS281" s="26">
        <f t="shared" si="361"/>
        <v>0.10153267401472856</v>
      </c>
      <c r="BT281" s="16">
        <f t="shared" si="347"/>
        <v>1.3442398827739075</v>
      </c>
      <c r="BU281">
        <v>0.47</v>
      </c>
    </row>
    <row r="282" spans="1:73" x14ac:dyDescent="0.35">
      <c r="A282" s="14">
        <v>2104</v>
      </c>
      <c r="B282" s="23">
        <v>4</v>
      </c>
      <c r="C282" s="24">
        <f t="shared" si="320"/>
        <v>1.3371169286415785</v>
      </c>
      <c r="D282" s="34">
        <f t="shared" si="321"/>
        <v>2.2136577729049227</v>
      </c>
      <c r="E282" s="25">
        <f t="shared" si="322"/>
        <v>1.2517811890844963</v>
      </c>
      <c r="F282" s="26">
        <f t="shared" si="323"/>
        <v>0.11927168481762958</v>
      </c>
      <c r="G282" s="16">
        <f t="shared" si="324"/>
        <v>0.9618765838204264</v>
      </c>
      <c r="I282" s="14">
        <v>2104</v>
      </c>
      <c r="J282" s="23">
        <v>4</v>
      </c>
      <c r="K282" s="24">
        <f t="shared" si="348"/>
        <v>1.4751878354200343</v>
      </c>
      <c r="L282" s="34">
        <f t="shared" si="349"/>
        <v>2.3280920151681457</v>
      </c>
      <c r="M282" s="25">
        <f t="shared" si="350"/>
        <v>1.4278338694894548</v>
      </c>
      <c r="N282" s="26">
        <f t="shared" si="351"/>
        <v>0.12361014396446002</v>
      </c>
      <c r="O282" s="16">
        <f t="shared" si="352"/>
        <v>0.90025814567869089</v>
      </c>
      <c r="Q282" s="14">
        <v>2104</v>
      </c>
      <c r="R282" s="23">
        <v>4</v>
      </c>
      <c r="S282" s="24">
        <f t="shared" si="329"/>
        <v>1.3357088391156928</v>
      </c>
      <c r="T282" s="34">
        <f t="shared" si="330"/>
        <v>2.1578204767210294</v>
      </c>
      <c r="U282" s="25">
        <f t="shared" si="331"/>
        <v>1.1658776564938915</v>
      </c>
      <c r="V282" s="26">
        <f t="shared" si="332"/>
        <v>0.12385077031490258</v>
      </c>
      <c r="W282" s="16">
        <f t="shared" si="325"/>
        <v>0.99194282022713787</v>
      </c>
      <c r="Y282" s="14">
        <v>2104</v>
      </c>
      <c r="Z282" s="23">
        <v>4</v>
      </c>
      <c r="AA282" s="24">
        <f t="shared" si="333"/>
        <v>1.3840859233862579</v>
      </c>
      <c r="AB282" s="34">
        <f t="shared" si="334"/>
        <v>2.1952565324190454</v>
      </c>
      <c r="AC282" s="25">
        <f t="shared" si="335"/>
        <v>1.2234715883369927</v>
      </c>
      <c r="AD282" s="26">
        <f t="shared" si="336"/>
        <v>0.23916841702057873</v>
      </c>
      <c r="AE282" s="16">
        <f t="shared" si="326"/>
        <v>0.97178494408205274</v>
      </c>
      <c r="AG282" s="14">
        <v>2104</v>
      </c>
      <c r="AH282" s="23">
        <v>4</v>
      </c>
      <c r="AI282" s="24">
        <f t="shared" si="337"/>
        <v>1.4508230460777092</v>
      </c>
      <c r="AJ282" s="34">
        <f t="shared" si="338"/>
        <v>2.3114252542299467</v>
      </c>
      <c r="AK282" s="25">
        <f t="shared" si="339"/>
        <v>1.4021926988153028</v>
      </c>
      <c r="AL282" s="26">
        <f t="shared" si="340"/>
        <v>6.2089340507580262E-2</v>
      </c>
      <c r="AM282" s="16">
        <f t="shared" si="327"/>
        <v>0.90923255541464387</v>
      </c>
      <c r="AO282" s="14">
        <v>2104</v>
      </c>
      <c r="AP282" s="23">
        <v>4.5</v>
      </c>
      <c r="AQ282" s="24">
        <f t="shared" si="341"/>
        <v>1.5934603940383265</v>
      </c>
      <c r="AR282" s="34">
        <f t="shared" si="342"/>
        <v>2.544060724013967</v>
      </c>
      <c r="AS282" s="25">
        <f t="shared" si="343"/>
        <v>1.4908626523291804</v>
      </c>
      <c r="AT282" s="26">
        <f t="shared" si="344"/>
        <v>0.12926529341484225</v>
      </c>
      <c r="AU282" s="16">
        <f t="shared" si="328"/>
        <v>1.0531980716847866</v>
      </c>
      <c r="AW282" s="14">
        <v>2104</v>
      </c>
      <c r="AX282" s="23">
        <v>4.5</v>
      </c>
      <c r="AY282" s="24">
        <f t="shared" si="353"/>
        <v>2.1479853790056036</v>
      </c>
      <c r="AZ282" s="34">
        <f t="shared" si="354"/>
        <v>2.9286116931223676</v>
      </c>
      <c r="BA282" s="25">
        <f t="shared" si="355"/>
        <v>2.0824795278805652</v>
      </c>
      <c r="BB282" s="26">
        <f t="shared" si="362"/>
        <v>0.11459153652588325</v>
      </c>
      <c r="BC282" s="16">
        <f t="shared" si="345"/>
        <v>0.84613216524180235</v>
      </c>
      <c r="BD282">
        <v>0.46</v>
      </c>
      <c r="BF282" s="14">
        <v>2104</v>
      </c>
      <c r="BG282" s="23">
        <v>6.5</v>
      </c>
      <c r="BH282" s="24">
        <f t="shared" si="356"/>
        <v>1.2614197048249038</v>
      </c>
      <c r="BI282" s="34">
        <f t="shared" si="363"/>
        <v>2.3426094922726941</v>
      </c>
      <c r="BJ282" s="25">
        <f t="shared" si="357"/>
        <v>1.1809376804195291</v>
      </c>
      <c r="BK282" s="26">
        <f t="shared" si="364"/>
        <v>0.11284290518464024</v>
      </c>
      <c r="BL282" s="16">
        <f t="shared" si="346"/>
        <v>1.161671811853165</v>
      </c>
      <c r="BN282" s="14">
        <v>2104</v>
      </c>
      <c r="BO282" s="23">
        <v>6.5</v>
      </c>
      <c r="BP282" s="24">
        <f t="shared" si="358"/>
        <v>1.7925786240845794</v>
      </c>
      <c r="BQ282" s="34">
        <f t="shared" si="359"/>
        <v>3.0827825139200149</v>
      </c>
      <c r="BR282" s="25">
        <f t="shared" si="360"/>
        <v>1.7381269444923304</v>
      </c>
      <c r="BS282" s="26">
        <f t="shared" si="361"/>
        <v>0.10232182879142782</v>
      </c>
      <c r="BT282" s="16">
        <f t="shared" si="347"/>
        <v>1.3446555694276845</v>
      </c>
      <c r="BU282">
        <v>0.46</v>
      </c>
    </row>
    <row r="283" spans="1:73" x14ac:dyDescent="0.35">
      <c r="A283" s="6">
        <v>2105</v>
      </c>
      <c r="B283" s="23">
        <v>4</v>
      </c>
      <c r="C283" s="24">
        <f t="shared" si="320"/>
        <v>1.3380065542769701</v>
      </c>
      <c r="D283" s="34">
        <f t="shared" si="321"/>
        <v>2.2142518237196307</v>
      </c>
      <c r="E283" s="25">
        <f t="shared" si="322"/>
        <v>1.2526951134148168</v>
      </c>
      <c r="F283" s="26">
        <f t="shared" si="323"/>
        <v>0.12050808251128398</v>
      </c>
      <c r="G283" s="16">
        <f t="shared" si="324"/>
        <v>0.96155671030481393</v>
      </c>
      <c r="I283" s="6">
        <v>2105</v>
      </c>
      <c r="J283" s="23">
        <v>4</v>
      </c>
      <c r="K283" s="24">
        <f t="shared" si="348"/>
        <v>1.4767744744546789</v>
      </c>
      <c r="L283" s="34">
        <f t="shared" si="349"/>
        <v>2.3291189198768887</v>
      </c>
      <c r="M283" s="25">
        <f t="shared" si="350"/>
        <v>1.4294137228875212</v>
      </c>
      <c r="N283" s="26">
        <f t="shared" si="351"/>
        <v>0.12500310724584701</v>
      </c>
      <c r="O283" s="16">
        <f t="shared" si="352"/>
        <v>0.89970519698936746</v>
      </c>
      <c r="Q283" s="6">
        <v>2105</v>
      </c>
      <c r="R283" s="23">
        <v>4</v>
      </c>
      <c r="S283" s="24">
        <f t="shared" si="329"/>
        <v>1.3365485040198295</v>
      </c>
      <c r="T283" s="34">
        <f t="shared" si="330"/>
        <v>2.1584010338457404</v>
      </c>
      <c r="U283" s="25">
        <f t="shared" si="331"/>
        <v>1.1667708213011392</v>
      </c>
      <c r="V283" s="26">
        <f t="shared" si="332"/>
        <v>0.12507219249273488</v>
      </c>
      <c r="W283" s="16">
        <f t="shared" si="325"/>
        <v>0.99163021254460126</v>
      </c>
      <c r="Y283" s="6">
        <v>2105</v>
      </c>
      <c r="Z283" s="23">
        <v>4</v>
      </c>
      <c r="AA283" s="24">
        <f t="shared" si="333"/>
        <v>1.3857041434304622</v>
      </c>
      <c r="AB283" s="34">
        <f t="shared" si="334"/>
        <v>2.1963729421265015</v>
      </c>
      <c r="AC283" s="25">
        <f t="shared" si="335"/>
        <v>1.2251891417330791</v>
      </c>
      <c r="AD283" s="26">
        <f t="shared" si="336"/>
        <v>0.24149472139300457</v>
      </c>
      <c r="AE283" s="16">
        <f t="shared" si="326"/>
        <v>0.97118380039342234</v>
      </c>
      <c r="AG283" s="6">
        <v>2105</v>
      </c>
      <c r="AH283" s="23">
        <v>4</v>
      </c>
      <c r="AI283" s="24">
        <f t="shared" si="337"/>
        <v>1.4519770779352064</v>
      </c>
      <c r="AJ283" s="34">
        <f t="shared" si="338"/>
        <v>2.3121651546314057</v>
      </c>
      <c r="AK283" s="25">
        <f t="shared" si="339"/>
        <v>1.4033310071252396</v>
      </c>
      <c r="AL283" s="26">
        <f t="shared" si="340"/>
        <v>6.2794356026565287E-2</v>
      </c>
      <c r="AM283" s="16">
        <f t="shared" si="327"/>
        <v>0.90883414750616609</v>
      </c>
      <c r="AO283" s="6">
        <v>2105</v>
      </c>
      <c r="AP283" s="23">
        <v>4.5</v>
      </c>
      <c r="AQ283" s="24">
        <f t="shared" si="341"/>
        <v>1.5944973425829634</v>
      </c>
      <c r="AR283" s="34">
        <f t="shared" si="342"/>
        <v>2.5447552144417767</v>
      </c>
      <c r="AS283" s="25">
        <f t="shared" si="343"/>
        <v>1.4919310991411951</v>
      </c>
      <c r="AT283" s="26">
        <f t="shared" si="344"/>
        <v>0.13075176071109976</v>
      </c>
      <c r="AU283" s="16">
        <f t="shared" si="328"/>
        <v>1.0528241153005815</v>
      </c>
      <c r="AW283" s="6">
        <v>2105</v>
      </c>
      <c r="AX283" s="23">
        <v>4.5</v>
      </c>
      <c r="AY283" s="24">
        <f t="shared" si="353"/>
        <v>2.1657389329403585</v>
      </c>
      <c r="AZ283" s="34">
        <f t="shared" si="354"/>
        <v>2.9407330634696462</v>
      </c>
      <c r="BA283" s="25">
        <f t="shared" si="355"/>
        <v>2.1011277899533023</v>
      </c>
      <c r="BB283" s="26">
        <f t="shared" si="362"/>
        <v>0.11552792990250725</v>
      </c>
      <c r="BC283" s="16">
        <f t="shared" si="345"/>
        <v>0.83960527351634395</v>
      </c>
      <c r="BD283">
        <v>0.45</v>
      </c>
      <c r="BF283" s="6">
        <v>2105</v>
      </c>
      <c r="BG283" s="23">
        <v>6.5</v>
      </c>
      <c r="BH283" s="24">
        <f t="shared" si="356"/>
        <v>1.2624523104670997</v>
      </c>
      <c r="BI283" s="34">
        <f t="shared" si="363"/>
        <v>2.3432867738632628</v>
      </c>
      <c r="BJ283" s="25">
        <f t="shared" si="357"/>
        <v>1.1819796520973274</v>
      </c>
      <c r="BK283" s="26">
        <f t="shared" si="364"/>
        <v>0.11400917559579636</v>
      </c>
      <c r="BL283" s="16">
        <f t="shared" si="346"/>
        <v>1.1613071217659354</v>
      </c>
      <c r="BN283" s="6">
        <v>2105</v>
      </c>
      <c r="BO283" s="23">
        <v>6.5</v>
      </c>
      <c r="BP283" s="24">
        <f t="shared" si="358"/>
        <v>1.8111026490679853</v>
      </c>
      <c r="BQ283" s="34">
        <f t="shared" si="359"/>
        <v>3.1022294345990278</v>
      </c>
      <c r="BR283" s="25">
        <f t="shared" si="360"/>
        <v>1.7572760532292737</v>
      </c>
      <c r="BS283" s="26">
        <f t="shared" si="361"/>
        <v>0.1031019243832932</v>
      </c>
      <c r="BT283" s="16">
        <f t="shared" si="347"/>
        <v>1.3449533813697541</v>
      </c>
      <c r="BU283">
        <v>0.45</v>
      </c>
    </row>
    <row r="284" spans="1:73" x14ac:dyDescent="0.35">
      <c r="A284" s="6">
        <v>2106</v>
      </c>
      <c r="B284" s="23">
        <v>4</v>
      </c>
      <c r="C284" s="24">
        <f t="shared" si="320"/>
        <v>1.3388918042314268</v>
      </c>
      <c r="D284" s="34">
        <f t="shared" si="321"/>
        <v>2.2148432134121609</v>
      </c>
      <c r="E284" s="25">
        <f t="shared" si="322"/>
        <v>1.2536049437110168</v>
      </c>
      <c r="F284" s="26">
        <f t="shared" si="323"/>
        <v>0.12174412396810151</v>
      </c>
      <c r="G284" s="16">
        <f t="shared" si="324"/>
        <v>0.96123826970114412</v>
      </c>
      <c r="I284" s="14">
        <v>2106</v>
      </c>
      <c r="J284" s="23">
        <v>4</v>
      </c>
      <c r="K284" s="24">
        <f t="shared" si="348"/>
        <v>1.4783242679821404</v>
      </c>
      <c r="L284" s="34">
        <f t="shared" si="349"/>
        <v>2.3301227177816406</v>
      </c>
      <c r="M284" s="25">
        <f t="shared" si="350"/>
        <v>1.4309580273563707</v>
      </c>
      <c r="N284" s="26">
        <f t="shared" si="351"/>
        <v>0.12639623197013436</v>
      </c>
      <c r="O284" s="16">
        <f t="shared" si="352"/>
        <v>0.89916469042526992</v>
      </c>
      <c r="Q284" s="14">
        <v>2106</v>
      </c>
      <c r="R284" s="23">
        <v>4</v>
      </c>
      <c r="S284" s="24">
        <f t="shared" si="329"/>
        <v>1.3373878824423846</v>
      </c>
      <c r="T284" s="34">
        <f t="shared" si="330"/>
        <v>2.1589813958021331</v>
      </c>
      <c r="U284" s="25">
        <f t="shared" si="331"/>
        <v>1.1676636858494354</v>
      </c>
      <c r="V284" s="26">
        <f t="shared" si="332"/>
        <v>0.12629322987829567</v>
      </c>
      <c r="W284" s="16">
        <f t="shared" si="325"/>
        <v>0.99131770995269775</v>
      </c>
      <c r="Y284" s="14">
        <v>2106</v>
      </c>
      <c r="Z284" s="23">
        <v>4</v>
      </c>
      <c r="AA284" s="24">
        <f t="shared" si="333"/>
        <v>1.3873213401816153</v>
      </c>
      <c r="AB284" s="34">
        <f t="shared" si="334"/>
        <v>2.1974886488082856</v>
      </c>
      <c r="AC284" s="25">
        <f t="shared" si="335"/>
        <v>1.2269056135512091</v>
      </c>
      <c r="AD284" s="26">
        <f t="shared" si="336"/>
        <v>0.24381958699634379</v>
      </c>
      <c r="AE284" s="16">
        <f t="shared" si="326"/>
        <v>0.97058303525707657</v>
      </c>
      <c r="AG284" s="14">
        <v>2106</v>
      </c>
      <c r="AH284" s="23">
        <v>4</v>
      </c>
      <c r="AI284" s="24">
        <f t="shared" si="337"/>
        <v>1.4530935717046916</v>
      </c>
      <c r="AJ284" s="34">
        <f t="shared" si="338"/>
        <v>2.3128815144513721</v>
      </c>
      <c r="AK284" s="25">
        <f t="shared" si="339"/>
        <v>1.4044330991559575</v>
      </c>
      <c r="AL284" s="26">
        <f t="shared" si="340"/>
        <v>6.3499580266402011E-2</v>
      </c>
      <c r="AM284" s="16">
        <f t="shared" si="327"/>
        <v>0.90844841529541465</v>
      </c>
      <c r="AO284" s="14">
        <v>2106</v>
      </c>
      <c r="AP284" s="23">
        <v>4.5</v>
      </c>
      <c r="AQ284" s="24">
        <f t="shared" si="341"/>
        <v>1.5955289920867723</v>
      </c>
      <c r="AR284" s="34">
        <f t="shared" si="342"/>
        <v>2.545446480828808</v>
      </c>
      <c r="AS284" s="25">
        <f t="shared" si="343"/>
        <v>1.4929945858904743</v>
      </c>
      <c r="AT284" s="26">
        <f t="shared" si="344"/>
        <v>0.13223776659800263</v>
      </c>
      <c r="AU284" s="16">
        <f t="shared" si="328"/>
        <v>1.0524518949383337</v>
      </c>
      <c r="AW284" s="14">
        <v>2106</v>
      </c>
      <c r="AX284" s="23">
        <v>4.5</v>
      </c>
      <c r="AY284" s="24">
        <f t="shared" si="353"/>
        <v>2.1837449488673104</v>
      </c>
      <c r="AZ284" s="34">
        <f t="shared" si="354"/>
        <v>2.9530285120440758</v>
      </c>
      <c r="BA284" s="25">
        <f t="shared" si="355"/>
        <v>2.1200438646831938</v>
      </c>
      <c r="BB284" s="26">
        <f t="shared" si="362"/>
        <v>0.11645113402111763</v>
      </c>
      <c r="BC284" s="16">
        <f t="shared" si="345"/>
        <v>0.83298464736088196</v>
      </c>
      <c r="BD284">
        <v>0.44</v>
      </c>
      <c r="BF284" s="14">
        <v>2106</v>
      </c>
      <c r="BG284" s="23">
        <v>6.5</v>
      </c>
      <c r="BH284" s="24">
        <f t="shared" si="356"/>
        <v>1.2634783139289358</v>
      </c>
      <c r="BI284" s="34">
        <f t="shared" si="363"/>
        <v>2.3439600582596505</v>
      </c>
      <c r="BJ284" s="25">
        <f t="shared" si="357"/>
        <v>1.1830154742456163</v>
      </c>
      <c r="BK284" s="26">
        <f t="shared" si="364"/>
        <v>0.11517530370714882</v>
      </c>
      <c r="BL284" s="16">
        <f t="shared" si="346"/>
        <v>1.1609445840140342</v>
      </c>
      <c r="BN284" s="14">
        <v>2106</v>
      </c>
      <c r="BO284" s="23">
        <v>6.5</v>
      </c>
      <c r="BP284" s="24">
        <f t="shared" si="358"/>
        <v>1.8299582977135351</v>
      </c>
      <c r="BQ284" s="34">
        <f t="shared" si="359"/>
        <v>3.1219012289197265</v>
      </c>
      <c r="BR284" s="25">
        <f t="shared" si="360"/>
        <v>1.7767711214149637</v>
      </c>
      <c r="BS284" s="26">
        <f t="shared" si="361"/>
        <v>0.10387275302530148</v>
      </c>
      <c r="BT284" s="16">
        <f t="shared" si="347"/>
        <v>1.3451301075047628</v>
      </c>
      <c r="BU284">
        <v>0.44</v>
      </c>
    </row>
    <row r="285" spans="1:73" x14ac:dyDescent="0.35">
      <c r="A285" s="14">
        <v>2107</v>
      </c>
      <c r="B285" s="23">
        <v>4</v>
      </c>
      <c r="C285" s="24">
        <f t="shared" si="320"/>
        <v>1.3397730886020836</v>
      </c>
      <c r="D285" s="34">
        <f t="shared" si="321"/>
        <v>2.215432189700508</v>
      </c>
      <c r="E285" s="25">
        <f t="shared" si="322"/>
        <v>1.2545110610777046</v>
      </c>
      <c r="F285" s="26">
        <f t="shared" si="323"/>
        <v>0.12297980552642584</v>
      </c>
      <c r="G285" s="16">
        <f t="shared" si="324"/>
        <v>0.96092112862280343</v>
      </c>
      <c r="I285" s="6">
        <v>2107</v>
      </c>
      <c r="J285" s="23">
        <v>4</v>
      </c>
      <c r="K285" s="24">
        <f t="shared" si="348"/>
        <v>1.479839188969861</v>
      </c>
      <c r="L285" s="34">
        <f t="shared" si="349"/>
        <v>2.3311046455586659</v>
      </c>
      <c r="M285" s="25">
        <f t="shared" si="350"/>
        <v>1.4324686854748705</v>
      </c>
      <c r="N285" s="26">
        <f t="shared" si="351"/>
        <v>0.1277894820729282</v>
      </c>
      <c r="O285" s="16">
        <f t="shared" si="352"/>
        <v>0.89863596008379543</v>
      </c>
      <c r="Q285" s="6">
        <v>2107</v>
      </c>
      <c r="R285" s="23">
        <v>4</v>
      </c>
      <c r="S285" s="24">
        <f t="shared" si="329"/>
        <v>1.3382269786875824</v>
      </c>
      <c r="T285" s="34">
        <f t="shared" si="330"/>
        <v>2.1595615650052826</v>
      </c>
      <c r="U285" s="25">
        <f t="shared" si="331"/>
        <v>1.1685562538542813</v>
      </c>
      <c r="V285" s="26">
        <f t="shared" si="332"/>
        <v>0.12751388257493812</v>
      </c>
      <c r="W285" s="16">
        <f t="shared" si="325"/>
        <v>0.99100531115100132</v>
      </c>
      <c r="Y285" s="6">
        <v>2107</v>
      </c>
      <c r="Z285" s="23">
        <v>4</v>
      </c>
      <c r="AA285" s="24">
        <f t="shared" si="333"/>
        <v>1.3889375185514119</v>
      </c>
      <c r="AB285" s="34">
        <f t="shared" si="334"/>
        <v>2.1986036552869059</v>
      </c>
      <c r="AC285" s="25">
        <f t="shared" si="335"/>
        <v>1.2286210081337017</v>
      </c>
      <c r="AD285" s="26">
        <f t="shared" si="336"/>
        <v>0.24614301468355698</v>
      </c>
      <c r="AE285" s="16">
        <f t="shared" si="326"/>
        <v>0.96998264715320426</v>
      </c>
      <c r="AG285" s="6">
        <v>2107</v>
      </c>
      <c r="AH285" s="23">
        <v>4</v>
      </c>
      <c r="AI285" s="24">
        <f t="shared" si="337"/>
        <v>1.4541745432437327</v>
      </c>
      <c r="AJ285" s="34">
        <f t="shared" si="338"/>
        <v>2.3135755977006918</v>
      </c>
      <c r="AK285" s="25">
        <f t="shared" si="339"/>
        <v>1.4055009195395256</v>
      </c>
      <c r="AL285" s="26">
        <f t="shared" si="340"/>
        <v>6.4204995102694867E-2</v>
      </c>
      <c r="AM285" s="16">
        <f t="shared" si="327"/>
        <v>0.90807467816116616</v>
      </c>
      <c r="AO285" s="6">
        <v>2107</v>
      </c>
      <c r="AP285" s="23">
        <v>4.5</v>
      </c>
      <c r="AQ285" s="24">
        <f t="shared" si="341"/>
        <v>1.5965558523524064</v>
      </c>
      <c r="AR285" s="34">
        <f t="shared" si="342"/>
        <v>2.5461348311272385</v>
      </c>
      <c r="AS285" s="25">
        <f t="shared" si="343"/>
        <v>1.4940535863495981</v>
      </c>
      <c r="AT285" s="26">
        <f t="shared" si="344"/>
        <v>0.13372330668499985</v>
      </c>
      <c r="AU285" s="16">
        <f t="shared" si="328"/>
        <v>1.0520812447776404</v>
      </c>
      <c r="AW285" s="6">
        <v>2107</v>
      </c>
      <c r="AX285" s="23">
        <v>4.5</v>
      </c>
      <c r="AY285" s="24">
        <f t="shared" si="353"/>
        <v>2.2020095539835047</v>
      </c>
      <c r="AZ285" s="34">
        <f t="shared" si="354"/>
        <v>2.9655022596027139</v>
      </c>
      <c r="BA285" s="25">
        <f t="shared" si="355"/>
        <v>2.139234245542637</v>
      </c>
      <c r="BB285" s="26">
        <f t="shared" si="362"/>
        <v>0.11736092109997079</v>
      </c>
      <c r="BC285" s="16">
        <f t="shared" si="345"/>
        <v>0.82626801406007688</v>
      </c>
      <c r="BD285">
        <v>0.42999999999999899</v>
      </c>
      <c r="BF285" s="6">
        <v>2107</v>
      </c>
      <c r="BG285" s="23">
        <v>6.5</v>
      </c>
      <c r="BH285" s="24">
        <f t="shared" si="356"/>
        <v>1.2644982621028023</v>
      </c>
      <c r="BI285" s="34">
        <f t="shared" si="363"/>
        <v>2.3446296757598191</v>
      </c>
      <c r="BJ285" s="25">
        <f t="shared" si="357"/>
        <v>1.1840456550151062</v>
      </c>
      <c r="BK285" s="26">
        <f t="shared" si="364"/>
        <v>0.11634128352001398</v>
      </c>
      <c r="BL285" s="16">
        <f t="shared" si="346"/>
        <v>1.1605840207447129</v>
      </c>
      <c r="BN285" s="6">
        <v>2107</v>
      </c>
      <c r="BO285" s="23">
        <v>6.5</v>
      </c>
      <c r="BP285" s="24">
        <f t="shared" si="358"/>
        <v>1.8491546039792794</v>
      </c>
      <c r="BQ285" s="34">
        <f t="shared" si="359"/>
        <v>3.1418040531726179</v>
      </c>
      <c r="BR285" s="25">
        <f t="shared" si="360"/>
        <v>1.7966216202655649</v>
      </c>
      <c r="BS285" s="26">
        <f t="shared" si="361"/>
        <v>0.10463410061535532</v>
      </c>
      <c r="BT285" s="16">
        <f t="shared" si="347"/>
        <v>1.345182432907053</v>
      </c>
      <c r="BU285">
        <v>0.42999999999999899</v>
      </c>
    </row>
    <row r="286" spans="1:73" x14ac:dyDescent="0.35">
      <c r="A286" s="6">
        <v>2108</v>
      </c>
      <c r="B286" s="23">
        <v>4</v>
      </c>
      <c r="C286" s="24">
        <f t="shared" si="320"/>
        <v>1.3406507765363915</v>
      </c>
      <c r="D286" s="34">
        <f t="shared" si="321"/>
        <v>2.2160189755677009</v>
      </c>
      <c r="E286" s="25">
        <f t="shared" si="322"/>
        <v>1.2554138085656941</v>
      </c>
      <c r="F286" s="26">
        <f t="shared" si="323"/>
        <v>0.12421512390281277</v>
      </c>
      <c r="G286" s="16">
        <f t="shared" si="324"/>
        <v>0.96060516700200682</v>
      </c>
      <c r="I286" s="14">
        <v>2108</v>
      </c>
      <c r="J286" s="23">
        <v>4</v>
      </c>
      <c r="K286" s="24">
        <f t="shared" si="348"/>
        <v>1.4813211037963401</v>
      </c>
      <c r="L286" s="34">
        <f t="shared" si="349"/>
        <v>2.3320658730734136</v>
      </c>
      <c r="M286" s="25">
        <f t="shared" si="350"/>
        <v>1.4339474970360209</v>
      </c>
      <c r="N286" s="26">
        <f t="shared" si="351"/>
        <v>0.1291828234482317</v>
      </c>
      <c r="O286" s="16">
        <f t="shared" si="352"/>
        <v>0.89811837603739275</v>
      </c>
      <c r="Q286" s="14">
        <v>2108</v>
      </c>
      <c r="R286" s="23">
        <v>4</v>
      </c>
      <c r="S286" s="24">
        <f t="shared" si="329"/>
        <v>1.3390657962471764</v>
      </c>
      <c r="T286" s="34">
        <f t="shared" si="330"/>
        <v>2.1601415434164908</v>
      </c>
      <c r="U286" s="25">
        <f t="shared" si="331"/>
        <v>1.1694485283330629</v>
      </c>
      <c r="V286" s="26">
        <f t="shared" si="332"/>
        <v>0.12873415068942815</v>
      </c>
      <c r="W286" s="16">
        <f t="shared" si="325"/>
        <v>0.99069301508342789</v>
      </c>
      <c r="Y286" s="14">
        <v>2108</v>
      </c>
      <c r="Z286" s="23">
        <v>4</v>
      </c>
      <c r="AA286" s="24">
        <f t="shared" si="333"/>
        <v>1.3905526826284496</v>
      </c>
      <c r="AB286" s="34">
        <f t="shared" si="334"/>
        <v>2.1997179639255062</v>
      </c>
      <c r="AC286" s="25">
        <f t="shared" si="335"/>
        <v>1.2303353291161638</v>
      </c>
      <c r="AD286" s="26">
        <f t="shared" si="336"/>
        <v>0.24846500531416982</v>
      </c>
      <c r="AE286" s="16">
        <f t="shared" si="326"/>
        <v>0.96938263480934239</v>
      </c>
      <c r="AG286" s="14">
        <v>2108</v>
      </c>
      <c r="AH286" s="23">
        <v>4</v>
      </c>
      <c r="AI286" s="24">
        <f t="shared" si="337"/>
        <v>1.4552218999174702</v>
      </c>
      <c r="AJ286" s="34">
        <f t="shared" si="338"/>
        <v>2.3142486003618195</v>
      </c>
      <c r="AK286" s="25">
        <f t="shared" si="339"/>
        <v>1.4065363082489528</v>
      </c>
      <c r="AL286" s="26">
        <f t="shared" si="340"/>
        <v>6.4910583387745843E-2</v>
      </c>
      <c r="AM286" s="16">
        <f t="shared" si="327"/>
        <v>0.90771229211286664</v>
      </c>
      <c r="AO286" s="14">
        <v>2108</v>
      </c>
      <c r="AP286" s="23">
        <v>4.5</v>
      </c>
      <c r="AQ286" s="24">
        <f t="shared" si="341"/>
        <v>1.5975783808357178</v>
      </c>
      <c r="AR286" s="34">
        <f t="shared" si="342"/>
        <v>2.5468205416693586</v>
      </c>
      <c r="AS286" s="25">
        <f t="shared" si="343"/>
        <v>1.4951085256451673</v>
      </c>
      <c r="AT286" s="26">
        <f t="shared" si="344"/>
        <v>0.13520837705008029</v>
      </c>
      <c r="AU286" s="16">
        <f t="shared" si="328"/>
        <v>1.0517120160241913</v>
      </c>
      <c r="AW286" s="14">
        <v>2108</v>
      </c>
      <c r="AX286" s="23">
        <v>4.5</v>
      </c>
      <c r="AY286" s="24">
        <f t="shared" si="353"/>
        <v>2.2205390181261486</v>
      </c>
      <c r="AZ286" s="34">
        <f t="shared" si="354"/>
        <v>2.9781586283478267</v>
      </c>
      <c r="BA286" s="25">
        <f t="shared" si="355"/>
        <v>2.1587055820735794</v>
      </c>
      <c r="BB286" s="26">
        <f t="shared" si="362"/>
        <v>0.11825705785435585</v>
      </c>
      <c r="BC286" s="16">
        <f t="shared" si="345"/>
        <v>0.81945304627424731</v>
      </c>
      <c r="BD286">
        <v>0.41999999999999899</v>
      </c>
      <c r="BF286" s="14">
        <v>2108</v>
      </c>
      <c r="BG286" s="23">
        <v>6.5</v>
      </c>
      <c r="BH286" s="24">
        <f t="shared" si="356"/>
        <v>1.2655126553519997</v>
      </c>
      <c r="BI286" s="34">
        <f t="shared" si="363"/>
        <v>2.3452959285604438</v>
      </c>
      <c r="BJ286" s="25">
        <f t="shared" si="357"/>
        <v>1.1850706593237603</v>
      </c>
      <c r="BK286" s="26">
        <f t="shared" si="364"/>
        <v>0.11750710954940875</v>
      </c>
      <c r="BL286" s="16">
        <f t="shared" si="346"/>
        <v>1.1602252692366835</v>
      </c>
      <c r="BN286" s="14">
        <v>2108</v>
      </c>
      <c r="BO286" s="23">
        <v>6.5</v>
      </c>
      <c r="BP286" s="24">
        <f t="shared" si="358"/>
        <v>1.8687008939349952</v>
      </c>
      <c r="BQ286" s="34">
        <f t="shared" si="359"/>
        <v>3.161944264637409</v>
      </c>
      <c r="BR286" s="25">
        <f t="shared" si="360"/>
        <v>1.8168373302113978</v>
      </c>
      <c r="BS286" s="26">
        <f t="shared" si="361"/>
        <v>0.10538574646642195</v>
      </c>
      <c r="BT286" s="16">
        <f t="shared" si="347"/>
        <v>1.3451069344260111</v>
      </c>
      <c r="BU286">
        <v>0.41999999999999899</v>
      </c>
    </row>
    <row r="287" spans="1:73" x14ac:dyDescent="0.35">
      <c r="A287" s="6">
        <v>2109</v>
      </c>
      <c r="B287" s="23">
        <v>4</v>
      </c>
      <c r="C287" s="24">
        <f t="shared" si="320"/>
        <v>1.3415252003219453</v>
      </c>
      <c r="D287" s="34">
        <f t="shared" si="321"/>
        <v>2.2166037717321938</v>
      </c>
      <c r="E287" s="25">
        <f t="shared" si="322"/>
        <v>1.256313494972606</v>
      </c>
      <c r="F287" s="26">
        <f t="shared" si="323"/>
        <v>0.12545007615425247</v>
      </c>
      <c r="G287" s="16">
        <f t="shared" si="324"/>
        <v>0.96029027675958778</v>
      </c>
      <c r="I287" s="6">
        <v>2109</v>
      </c>
      <c r="J287" s="23">
        <v>4</v>
      </c>
      <c r="K287" s="24">
        <f t="shared" si="348"/>
        <v>1.4827717780099166</v>
      </c>
      <c r="L287" s="34">
        <f t="shared" si="349"/>
        <v>2.3330075069901675</v>
      </c>
      <c r="M287" s="25">
        <f t="shared" si="350"/>
        <v>1.435396164600258</v>
      </c>
      <c r="N287" s="26">
        <f t="shared" si="351"/>
        <v>0.13057622384263343</v>
      </c>
      <c r="O287" s="16">
        <f t="shared" si="352"/>
        <v>0.89761134238990947</v>
      </c>
      <c r="Q287" s="6">
        <v>2109</v>
      </c>
      <c r="R287" s="23">
        <v>4</v>
      </c>
      <c r="S287" s="24">
        <f t="shared" si="329"/>
        <v>1.3399043379568458</v>
      </c>
      <c r="T287" s="34">
        <f t="shared" si="330"/>
        <v>2.1607213326306147</v>
      </c>
      <c r="U287" s="25">
        <f t="shared" si="331"/>
        <v>1.1703405117394072</v>
      </c>
      <c r="V287" s="26">
        <f t="shared" si="332"/>
        <v>0.12995403433128022</v>
      </c>
      <c r="W287" s="16">
        <f t="shared" si="325"/>
        <v>0.99038082089120749</v>
      </c>
      <c r="Y287" s="6">
        <v>2109</v>
      </c>
      <c r="Z287" s="23">
        <v>4</v>
      </c>
      <c r="AA287" s="24">
        <f t="shared" si="333"/>
        <v>1.3921668358359063</v>
      </c>
      <c r="AB287" s="34">
        <f t="shared" si="334"/>
        <v>2.2008315767158617</v>
      </c>
      <c r="AC287" s="25">
        <f t="shared" si="335"/>
        <v>1.2320485795628642</v>
      </c>
      <c r="AD287" s="26">
        <f t="shared" si="336"/>
        <v>0.25078555975290956</v>
      </c>
      <c r="AE287" s="16">
        <f t="shared" si="326"/>
        <v>0.96878299715299754</v>
      </c>
      <c r="AG287" s="6">
        <v>2109</v>
      </c>
      <c r="AH287" s="23">
        <v>4</v>
      </c>
      <c r="AI287" s="24">
        <f t="shared" si="337"/>
        <v>1.4562374464376699</v>
      </c>
      <c r="AJ287" s="34">
        <f t="shared" si="338"/>
        <v>2.3149016540500993</v>
      </c>
      <c r="AK287" s="25">
        <f t="shared" si="339"/>
        <v>1.4075410062309224</v>
      </c>
      <c r="AL287" s="26">
        <f t="shared" si="340"/>
        <v>6.561632889798856E-2</v>
      </c>
      <c r="AM287" s="16">
        <f t="shared" si="327"/>
        <v>0.90736064781917691</v>
      </c>
      <c r="AO287" s="6">
        <v>2109</v>
      </c>
      <c r="AP287" s="23">
        <v>4.5</v>
      </c>
      <c r="AQ287" s="24">
        <f t="shared" si="341"/>
        <v>1.5985969880219477</v>
      </c>
      <c r="AR287" s="34">
        <f t="shared" si="342"/>
        <v>2.5475038604150466</v>
      </c>
      <c r="AS287" s="25">
        <f t="shared" si="343"/>
        <v>1.4961597852539177</v>
      </c>
      <c r="AT287" s="26">
        <f t="shared" si="344"/>
        <v>0.13669297419164594</v>
      </c>
      <c r="AU287" s="16">
        <f t="shared" si="328"/>
        <v>1.0513440751611289</v>
      </c>
      <c r="AW287" s="6">
        <v>2109</v>
      </c>
      <c r="AX287" s="23">
        <v>4.5</v>
      </c>
      <c r="AY287" s="24">
        <f t="shared" si="353"/>
        <v>2.2393397618269653</v>
      </c>
      <c r="AZ287" s="34">
        <f t="shared" si="354"/>
        <v>2.9910020473449181</v>
      </c>
      <c r="BA287" s="25">
        <f t="shared" si="355"/>
        <v>2.1784646882229515</v>
      </c>
      <c r="BB287" s="26">
        <f t="shared" si="362"/>
        <v>0.11913930529789228</v>
      </c>
      <c r="BC287" s="16">
        <f t="shared" si="345"/>
        <v>0.81253735912196667</v>
      </c>
      <c r="BD287">
        <v>0.40999999999999898</v>
      </c>
      <c r="BF287" s="6">
        <v>2109</v>
      </c>
      <c r="BG287" s="23">
        <v>6.5</v>
      </c>
      <c r="BH287" s="24">
        <f t="shared" si="356"/>
        <v>1.2665219514696238</v>
      </c>
      <c r="BI287" s="34">
        <f t="shared" si="363"/>
        <v>2.3459590931478855</v>
      </c>
      <c r="BJ287" s="25">
        <f t="shared" si="357"/>
        <v>1.186090912535209</v>
      </c>
      <c r="BK287" s="26">
        <f t="shared" si="364"/>
        <v>0.1186727767803423</v>
      </c>
      <c r="BL287" s="16">
        <f t="shared" si="346"/>
        <v>1.1598681806126765</v>
      </c>
      <c r="BN287" s="6">
        <v>2109</v>
      </c>
      <c r="BO287" s="23">
        <v>6.5</v>
      </c>
      <c r="BP287" s="24">
        <f t="shared" si="358"/>
        <v>1.8886067981259083</v>
      </c>
      <c r="BQ287" s="34">
        <f t="shared" si="359"/>
        <v>3.1823284300631336</v>
      </c>
      <c r="BR287" s="25">
        <f t="shared" si="360"/>
        <v>1.837428353943281</v>
      </c>
      <c r="BS287" s="26">
        <f t="shared" si="361"/>
        <v>0.10612746304877886</v>
      </c>
      <c r="BT287" s="16">
        <f t="shared" si="347"/>
        <v>1.3449000761198526</v>
      </c>
      <c r="BU287">
        <v>0.40999999999999898</v>
      </c>
    </row>
    <row r="288" spans="1:73" x14ac:dyDescent="0.35">
      <c r="A288" s="14">
        <v>2110</v>
      </c>
      <c r="B288" s="23">
        <v>4</v>
      </c>
      <c r="C288" s="24">
        <f t="shared" si="320"/>
        <v>1.3423966590678404</v>
      </c>
      <c r="D288" s="34">
        <f t="shared" si="321"/>
        <v>2.2171867588715277</v>
      </c>
      <c r="E288" s="25">
        <f t="shared" si="322"/>
        <v>1.2572103982638887</v>
      </c>
      <c r="F288" s="26">
        <f t="shared" si="323"/>
        <v>0.12668465964416481</v>
      </c>
      <c r="G288" s="16">
        <f t="shared" si="324"/>
        <v>0.95997636060763902</v>
      </c>
      <c r="I288" s="14">
        <v>2110</v>
      </c>
      <c r="J288" s="23">
        <v>4</v>
      </c>
      <c r="K288" s="24">
        <f t="shared" si="348"/>
        <v>1.484192881776409</v>
      </c>
      <c r="L288" s="34">
        <f t="shared" si="349"/>
        <v>2.3339305941866724</v>
      </c>
      <c r="M288" s="25">
        <f t="shared" si="350"/>
        <v>1.4368162987487272</v>
      </c>
      <c r="N288" s="26">
        <f t="shared" si="351"/>
        <v>0.1319696527552123</v>
      </c>
      <c r="O288" s="16">
        <f t="shared" si="352"/>
        <v>0.89711429543794519</v>
      </c>
      <c r="Q288" s="14">
        <v>2110</v>
      </c>
      <c r="R288" s="23">
        <v>4</v>
      </c>
      <c r="S288" s="24">
        <f t="shared" si="329"/>
        <v>1.3407426061224601</v>
      </c>
      <c r="T288" s="34">
        <f t="shared" si="330"/>
        <v>2.1613009339466016</v>
      </c>
      <c r="U288" s="25">
        <f t="shared" si="331"/>
        <v>1.1712322060716951</v>
      </c>
      <c r="V288" s="26">
        <f t="shared" si="332"/>
        <v>0.13117353361222098</v>
      </c>
      <c r="W288" s="16">
        <f t="shared" si="325"/>
        <v>0.99006872787490652</v>
      </c>
      <c r="Y288" s="14">
        <v>2110</v>
      </c>
      <c r="Z288" s="23">
        <v>4</v>
      </c>
      <c r="AA288" s="24">
        <f t="shared" si="333"/>
        <v>1.3937799810590059</v>
      </c>
      <c r="AB288" s="34">
        <f t="shared" si="334"/>
        <v>2.2019444953494984</v>
      </c>
      <c r="AC288" s="25">
        <f t="shared" si="335"/>
        <v>1.2337607620761513</v>
      </c>
      <c r="AD288" s="26">
        <f t="shared" si="336"/>
        <v>0.25310467886860311</v>
      </c>
      <c r="AE288" s="16">
        <f t="shared" si="326"/>
        <v>0.96818373327334717</v>
      </c>
      <c r="AG288" s="14">
        <v>2110</v>
      </c>
      <c r="AH288" s="23">
        <v>4</v>
      </c>
      <c r="AI288" s="24">
        <f t="shared" si="337"/>
        <v>1.4572228903875131</v>
      </c>
      <c r="AJ288" s="34">
        <f t="shared" si="338"/>
        <v>2.3155358294779971</v>
      </c>
      <c r="AK288" s="25">
        <f t="shared" si="339"/>
        <v>1.4085166607353798</v>
      </c>
      <c r="AL288" s="26">
        <f t="shared" si="340"/>
        <v>6.6322216284251362E-2</v>
      </c>
      <c r="AM288" s="16">
        <f t="shared" si="327"/>
        <v>0.90701916874261723</v>
      </c>
      <c r="AO288" s="14">
        <v>2110</v>
      </c>
      <c r="AP288" s="23">
        <v>4.5</v>
      </c>
      <c r="AQ288" s="24">
        <f t="shared" si="341"/>
        <v>1.5996120422497728</v>
      </c>
      <c r="AR288" s="34">
        <f t="shared" si="342"/>
        <v>2.5481850098657075</v>
      </c>
      <c r="AS288" s="25">
        <f t="shared" si="343"/>
        <v>1.4972077074857042</v>
      </c>
      <c r="AT288" s="26">
        <f t="shared" si="344"/>
        <v>0.1381770949853281</v>
      </c>
      <c r="AU288" s="16">
        <f t="shared" si="328"/>
        <v>1.0509773023800033</v>
      </c>
      <c r="AW288" s="14">
        <v>2110</v>
      </c>
      <c r="AX288" s="23">
        <v>4.5</v>
      </c>
      <c r="AY288" s="24">
        <f t="shared" si="353"/>
        <v>2.2584183643605531</v>
      </c>
      <c r="AZ288" s="34">
        <f t="shared" si="354"/>
        <v>3.0040370579594193</v>
      </c>
      <c r="BA288" s="25">
        <f t="shared" si="355"/>
        <v>2.1985185507067988</v>
      </c>
      <c r="BB288" s="26">
        <f t="shared" si="362"/>
        <v>0.12000741853925104</v>
      </c>
      <c r="BC288" s="16">
        <f t="shared" si="345"/>
        <v>0.80551850725262053</v>
      </c>
      <c r="BD288">
        <v>0.39999999999999902</v>
      </c>
      <c r="BF288" s="14">
        <v>2110</v>
      </c>
      <c r="BG288" s="23">
        <v>6.5</v>
      </c>
      <c r="BH288" s="24">
        <f t="shared" si="356"/>
        <v>1.267526569300607</v>
      </c>
      <c r="BI288" s="34">
        <f t="shared" si="363"/>
        <v>2.3466194224857224</v>
      </c>
      <c r="BJ288" s="25">
        <f t="shared" si="357"/>
        <v>1.1871068038241881</v>
      </c>
      <c r="BK288" s="26">
        <f t="shared" si="364"/>
        <v>0.11983828062782663</v>
      </c>
      <c r="BL288" s="16">
        <f t="shared" si="346"/>
        <v>1.1595126186615343</v>
      </c>
      <c r="BN288" s="14">
        <v>2110</v>
      </c>
      <c r="BO288" s="23">
        <v>6.5</v>
      </c>
      <c r="BP288" s="24">
        <f t="shared" si="358"/>
        <v>1.9088822644191001</v>
      </c>
      <c r="BQ288" s="34">
        <f t="shared" si="359"/>
        <v>3.2029633344874755</v>
      </c>
      <c r="BR288" s="25">
        <f t="shared" si="360"/>
        <v>1.8584051299807309</v>
      </c>
      <c r="BS288" s="26">
        <f t="shared" si="361"/>
        <v>0.10685901572179871</v>
      </c>
      <c r="BT288" s="16">
        <f t="shared" si="347"/>
        <v>1.3445582045067446</v>
      </c>
      <c r="BU288">
        <v>0.39999999999999902</v>
      </c>
    </row>
    <row r="289" spans="1:73" x14ac:dyDescent="0.35">
      <c r="A289" s="6">
        <v>2111</v>
      </c>
      <c r="B289" s="23">
        <v>4</v>
      </c>
      <c r="C289" s="24">
        <f t="shared" si="320"/>
        <v>1.3432654220183591</v>
      </c>
      <c r="D289" s="34">
        <f t="shared" si="321"/>
        <v>2.2177680996239073</v>
      </c>
      <c r="E289" s="25">
        <f t="shared" si="322"/>
        <v>1.2581047686521654</v>
      </c>
      <c r="F289" s="26">
        <f t="shared" si="323"/>
        <v>0.12791887201179081</v>
      </c>
      <c r="G289" s="16">
        <f t="shared" si="324"/>
        <v>0.95966333097174195</v>
      </c>
      <c r="I289" s="6">
        <v>2111</v>
      </c>
      <c r="J289" s="23">
        <v>4</v>
      </c>
      <c r="K289" s="24">
        <f t="shared" si="348"/>
        <v>1.485585995032435</v>
      </c>
      <c r="L289" s="34">
        <f t="shared" si="349"/>
        <v>2.3348361249842755</v>
      </c>
      <c r="M289" s="25">
        <f t="shared" si="350"/>
        <v>1.4382094230527318</v>
      </c>
      <c r="N289" s="26">
        <f t="shared" si="351"/>
        <v>0.13336308134285063</v>
      </c>
      <c r="O289" s="16">
        <f t="shared" si="352"/>
        <v>0.8966267019315437</v>
      </c>
      <c r="Q289" s="6">
        <v>2111</v>
      </c>
      <c r="R289" s="23">
        <v>4</v>
      </c>
      <c r="S289" s="24">
        <f t="shared" si="329"/>
        <v>1.3415806026220576</v>
      </c>
      <c r="T289" s="34">
        <f t="shared" si="330"/>
        <v>2.1618803484244427</v>
      </c>
      <c r="U289" s="25">
        <f t="shared" si="331"/>
        <v>1.1721236129606809</v>
      </c>
      <c r="V289" s="26">
        <f t="shared" si="332"/>
        <v>0.13239264864575606</v>
      </c>
      <c r="W289" s="16">
        <f t="shared" si="325"/>
        <v>0.98975673546376175</v>
      </c>
      <c r="Y289" s="6">
        <v>2111</v>
      </c>
      <c r="Z289" s="23">
        <v>4</v>
      </c>
      <c r="AA289" s="24">
        <f t="shared" si="333"/>
        <v>1.3953921207480418</v>
      </c>
      <c r="AB289" s="34">
        <f t="shared" si="334"/>
        <v>2.2030567212751988</v>
      </c>
      <c r="AC289" s="25">
        <f t="shared" si="335"/>
        <v>1.2354718788849213</v>
      </c>
      <c r="AD289" s="26">
        <f t="shared" si="336"/>
        <v>0.25542236353328601</v>
      </c>
      <c r="AE289" s="16">
        <f t="shared" si="326"/>
        <v>0.96758484239027753</v>
      </c>
      <c r="AG289" s="6">
        <v>2111</v>
      </c>
      <c r="AH289" s="23">
        <v>4</v>
      </c>
      <c r="AI289" s="24">
        <f t="shared" si="337"/>
        <v>1.4581798474490471</v>
      </c>
      <c r="AJ289" s="34">
        <f t="shared" si="338"/>
        <v>2.316152139732881</v>
      </c>
      <c r="AK289" s="25">
        <f t="shared" si="339"/>
        <v>1.4094648303582786</v>
      </c>
      <c r="AL289" s="26">
        <f t="shared" si="340"/>
        <v>6.702823102469728E-2</v>
      </c>
      <c r="AM289" s="16">
        <f t="shared" si="327"/>
        <v>0.9066873093746024</v>
      </c>
      <c r="AO289" s="6">
        <v>2111</v>
      </c>
      <c r="AP289" s="23">
        <v>4.5</v>
      </c>
      <c r="AQ289" s="24">
        <f t="shared" si="341"/>
        <v>1.6006238740398966</v>
      </c>
      <c r="AR289" s="34">
        <f t="shared" si="342"/>
        <v>2.5488641896789495</v>
      </c>
      <c r="AS289" s="25">
        <f t="shared" si="343"/>
        <v>1.4982525995060763</v>
      </c>
      <c r="AT289" s="26">
        <f t="shared" si="344"/>
        <v>0.13966073664523854</v>
      </c>
      <c r="AU289" s="16">
        <f t="shared" si="328"/>
        <v>1.0506115901728732</v>
      </c>
      <c r="AW289" s="6">
        <v>2111</v>
      </c>
      <c r="AX289" s="23">
        <v>4.5</v>
      </c>
      <c r="AY289" s="24">
        <f t="shared" si="353"/>
        <v>2.2777815718204568</v>
      </c>
      <c r="AZ289" s="34">
        <f t="shared" si="354"/>
        <v>3.0172683193333216</v>
      </c>
      <c r="BA289" s="25">
        <f t="shared" si="355"/>
        <v>2.2188743374358797</v>
      </c>
      <c r="BB289" s="26">
        <f t="shared" si="362"/>
        <v>0.12086114657381013</v>
      </c>
      <c r="BC289" s="16">
        <f t="shared" si="345"/>
        <v>0.79839398189744193</v>
      </c>
      <c r="BD289">
        <v>0.38999999999999901</v>
      </c>
      <c r="BF289" s="6">
        <v>2111</v>
      </c>
      <c r="BG289" s="23">
        <v>6.5</v>
      </c>
      <c r="BH289" s="24">
        <f t="shared" si="356"/>
        <v>1.2685268920555823</v>
      </c>
      <c r="BI289" s="34">
        <f t="shared" si="363"/>
        <v>2.3472771480161656</v>
      </c>
      <c r="BJ289" s="25">
        <f t="shared" si="357"/>
        <v>1.1881186892556392</v>
      </c>
      <c r="BK289" s="26">
        <f t="shared" si="364"/>
        <v>0.12100361690028957</v>
      </c>
      <c r="BL289" s="16">
        <f t="shared" si="346"/>
        <v>1.1591584587605264</v>
      </c>
      <c r="BN289" s="6">
        <v>2111</v>
      </c>
      <c r="BO289" s="23">
        <v>6.5</v>
      </c>
      <c r="BP289" s="24">
        <f t="shared" si="358"/>
        <v>1.9295375713637761</v>
      </c>
      <c r="BQ289" s="34">
        <f t="shared" si="359"/>
        <v>3.2238559904165891</v>
      </c>
      <c r="BR289" s="25">
        <f t="shared" si="360"/>
        <v>1.8797784467947507</v>
      </c>
      <c r="BS289" s="26">
        <f t="shared" si="361"/>
        <v>0.10758016245468313</v>
      </c>
      <c r="BT289" s="16">
        <f t="shared" si="347"/>
        <v>1.3440775436218384</v>
      </c>
      <c r="BU289">
        <v>0.38999999999999901</v>
      </c>
    </row>
    <row r="290" spans="1:73" x14ac:dyDescent="0.35">
      <c r="A290" s="6">
        <v>2112</v>
      </c>
      <c r="B290" s="23">
        <v>4</v>
      </c>
      <c r="C290" s="24">
        <f t="shared" si="320"/>
        <v>1.3441317315357038</v>
      </c>
      <c r="D290" s="34">
        <f t="shared" si="321"/>
        <v>2.2183479403898687</v>
      </c>
      <c r="E290" s="25">
        <f t="shared" si="322"/>
        <v>1.2589968313690292</v>
      </c>
      <c r="F290" s="26">
        <f t="shared" si="323"/>
        <v>0.12915271114464116</v>
      </c>
      <c r="G290" s="16">
        <f t="shared" si="324"/>
        <v>0.95935110902083953</v>
      </c>
      <c r="I290" s="14">
        <v>2112</v>
      </c>
      <c r="J290" s="23">
        <v>4</v>
      </c>
      <c r="K290" s="24">
        <f t="shared" si="348"/>
        <v>1.4869526123603074</v>
      </c>
      <c r="L290" s="34">
        <f t="shared" si="349"/>
        <v>2.3357250362035522</v>
      </c>
      <c r="M290" s="25">
        <f t="shared" si="350"/>
        <v>1.4395769787746961</v>
      </c>
      <c r="N290" s="26">
        <f t="shared" si="351"/>
        <v>0.13475648233066273</v>
      </c>
      <c r="O290" s="16">
        <f t="shared" si="352"/>
        <v>0.89614805742885606</v>
      </c>
      <c r="Q290" s="14">
        <v>2112</v>
      </c>
      <c r="R290" s="23">
        <v>4</v>
      </c>
      <c r="S290" s="24">
        <f t="shared" si="329"/>
        <v>1.3424183289881888</v>
      </c>
      <c r="T290" s="34">
        <f t="shared" si="330"/>
        <v>2.1624595769311625</v>
      </c>
      <c r="U290" s="25">
        <f t="shared" si="331"/>
        <v>1.1730147337402501</v>
      </c>
      <c r="V290" s="26">
        <f t="shared" si="332"/>
        <v>0.13361137954682037</v>
      </c>
      <c r="W290" s="16">
        <f t="shared" si="325"/>
        <v>0.98944484319091242</v>
      </c>
      <c r="Y290" s="14">
        <v>2112</v>
      </c>
      <c r="Z290" s="23">
        <v>4</v>
      </c>
      <c r="AA290" s="24">
        <f t="shared" si="333"/>
        <v>1.3970032570016753</v>
      </c>
      <c r="AB290" s="34">
        <f t="shared" si="334"/>
        <v>2.2041682557454658</v>
      </c>
      <c r="AC290" s="25">
        <f t="shared" si="335"/>
        <v>1.2371819319161017</v>
      </c>
      <c r="AD290" s="26">
        <f t="shared" si="336"/>
        <v>0.25773861462148273</v>
      </c>
      <c r="AE290" s="16">
        <f t="shared" si="326"/>
        <v>0.96698632382936411</v>
      </c>
      <c r="AG290" s="14">
        <v>2112</v>
      </c>
      <c r="AH290" s="23">
        <v>4</v>
      </c>
      <c r="AI290" s="24">
        <f t="shared" si="337"/>
        <v>1.4591098463492926</v>
      </c>
      <c r="AJ290" s="34">
        <f t="shared" si="338"/>
        <v>2.3167515433784054</v>
      </c>
      <c r="AK290" s="25">
        <f t="shared" si="339"/>
        <v>1.4103869898129313</v>
      </c>
      <c r="AL290" s="26">
        <f t="shared" si="340"/>
        <v>6.7734359380296719E-2</v>
      </c>
      <c r="AM290" s="16">
        <f t="shared" si="327"/>
        <v>0.90636455356547407</v>
      </c>
      <c r="AO290" s="14">
        <v>2112</v>
      </c>
      <c r="AP290" s="23">
        <v>4.5</v>
      </c>
      <c r="AQ290" s="24">
        <f t="shared" si="341"/>
        <v>1.601632779979087</v>
      </c>
      <c r="AR290" s="34">
        <f t="shared" si="342"/>
        <v>2.5495415790147167</v>
      </c>
      <c r="AS290" s="25">
        <f t="shared" si="343"/>
        <v>1.4992947369457177</v>
      </c>
      <c r="AT290" s="26">
        <f t="shared" si="344"/>
        <v>0.14114389668920041</v>
      </c>
      <c r="AU290" s="16">
        <f t="shared" si="328"/>
        <v>1.050246842068999</v>
      </c>
      <c r="AW290" s="14">
        <v>2112</v>
      </c>
      <c r="AX290" s="23">
        <v>4.5</v>
      </c>
      <c r="AY290" s="24">
        <f t="shared" si="353"/>
        <v>2.2974363052545881</v>
      </c>
      <c r="AZ290" s="34">
        <f t="shared" si="354"/>
        <v>3.0307006139218915</v>
      </c>
      <c r="BA290" s="25">
        <f t="shared" si="355"/>
        <v>2.2395394060336793</v>
      </c>
      <c r="BB290" s="26">
        <f t="shared" si="362"/>
        <v>0.12170023206976532</v>
      </c>
      <c r="BC290" s="16">
        <f t="shared" si="345"/>
        <v>0.7911612078882122</v>
      </c>
      <c r="BD290">
        <v>0.37999999999999901</v>
      </c>
      <c r="BF290" s="14">
        <v>2112</v>
      </c>
      <c r="BG290" s="23">
        <v>6.5</v>
      </c>
      <c r="BH290" s="24">
        <f t="shared" si="356"/>
        <v>1.2695232703427966</v>
      </c>
      <c r="BI290" s="34">
        <f t="shared" si="363"/>
        <v>2.3479324814911839</v>
      </c>
      <c r="BJ290" s="25">
        <f t="shared" si="357"/>
        <v>1.1891268946018212</v>
      </c>
      <c r="BK290" s="26">
        <f t="shared" si="364"/>
        <v>0.12216878176610081</v>
      </c>
      <c r="BL290" s="16">
        <f t="shared" si="346"/>
        <v>1.1588055868893627</v>
      </c>
      <c r="BN290" s="14">
        <v>2112</v>
      </c>
      <c r="BO290" s="23">
        <v>6.5</v>
      </c>
      <c r="BP290" s="24">
        <f t="shared" si="358"/>
        <v>1.9505833420976211</v>
      </c>
      <c r="BQ290" s="34">
        <f t="shared" si="359"/>
        <v>3.2450136473874283</v>
      </c>
      <c r="BR290" s="25">
        <f t="shared" si="360"/>
        <v>1.9015594575191195</v>
      </c>
      <c r="BS290" s="26">
        <f t="shared" si="361"/>
        <v>0.10829065353553098</v>
      </c>
      <c r="BT290" s="16">
        <f t="shared" si="347"/>
        <v>1.3434541898683088</v>
      </c>
      <c r="BU290">
        <v>0.37999999999999901</v>
      </c>
    </row>
    <row r="291" spans="1:73" x14ac:dyDescent="0.35">
      <c r="A291" s="14">
        <v>2113</v>
      </c>
      <c r="B291" s="23">
        <v>4</v>
      </c>
      <c r="C291" s="24">
        <f t="shared" si="320"/>
        <v>1.3449958057848259</v>
      </c>
      <c r="D291" s="34">
        <f t="shared" si="321"/>
        <v>2.2189264129540076</v>
      </c>
      <c r="E291" s="25">
        <f t="shared" si="322"/>
        <v>1.2598867891600121</v>
      </c>
      <c r="F291" s="26">
        <f t="shared" si="323"/>
        <v>0.13038617515369644</v>
      </c>
      <c r="G291" s="16">
        <f t="shared" si="324"/>
        <v>0.95903962379399554</v>
      </c>
      <c r="I291" s="6">
        <v>2113</v>
      </c>
      <c r="J291" s="23">
        <v>4</v>
      </c>
      <c r="K291" s="24">
        <f t="shared" si="348"/>
        <v>1.4882941475995499</v>
      </c>
      <c r="L291" s="34">
        <f t="shared" si="349"/>
        <v>2.3365982140548405</v>
      </c>
      <c r="M291" s="25">
        <f t="shared" si="350"/>
        <v>1.4409203293151391</v>
      </c>
      <c r="N291" s="26">
        <f t="shared" si="351"/>
        <v>0.13614982992726304</v>
      </c>
      <c r="O291" s="16">
        <f t="shared" si="352"/>
        <v>0.89567788473970134</v>
      </c>
      <c r="Q291" s="6">
        <v>2113</v>
      </c>
      <c r="R291" s="23">
        <v>4</v>
      </c>
      <c r="S291" s="24">
        <f t="shared" si="329"/>
        <v>1.3432557864744123</v>
      </c>
      <c r="T291" s="34">
        <f t="shared" si="330"/>
        <v>2.1630386201779559</v>
      </c>
      <c r="U291" s="25">
        <f t="shared" si="331"/>
        <v>1.1739055695045475</v>
      </c>
      <c r="V291" s="26">
        <f t="shared" si="332"/>
        <v>0.13482972643149566</v>
      </c>
      <c r="W291" s="16">
        <f t="shared" si="325"/>
        <v>0.9891330506734084</v>
      </c>
      <c r="Y291" s="6">
        <v>2113</v>
      </c>
      <c r="Z291" s="23">
        <v>4</v>
      </c>
      <c r="AA291" s="24">
        <f t="shared" si="333"/>
        <v>1.3986133916342438</v>
      </c>
      <c r="AB291" s="34">
        <f t="shared" si="334"/>
        <v>2.2052790998540965</v>
      </c>
      <c r="AC291" s="25">
        <f t="shared" si="335"/>
        <v>1.2388909228524563</v>
      </c>
      <c r="AD291" s="26">
        <f t="shared" si="336"/>
        <v>0.26005343300962458</v>
      </c>
      <c r="AE291" s="16">
        <f t="shared" si="326"/>
        <v>0.96638817700164026</v>
      </c>
      <c r="AG291" s="6">
        <v>2113</v>
      </c>
      <c r="AH291" s="23">
        <v>4</v>
      </c>
      <c r="AI291" s="24">
        <f t="shared" si="337"/>
        <v>1.4600143335401563</v>
      </c>
      <c r="AJ291" s="34">
        <f t="shared" si="338"/>
        <v>2.3173349473889648</v>
      </c>
      <c r="AK291" s="25">
        <f t="shared" si="339"/>
        <v>1.4112845344445613</v>
      </c>
      <c r="AL291" s="26">
        <f t="shared" si="340"/>
        <v>6.8440588352696646E-2</v>
      </c>
      <c r="AM291" s="16">
        <f t="shared" si="327"/>
        <v>0.90605041294440358</v>
      </c>
      <c r="AO291" s="6">
        <v>2113</v>
      </c>
      <c r="AP291" s="23">
        <v>4.5</v>
      </c>
      <c r="AQ291" s="24">
        <f t="shared" si="341"/>
        <v>1.6026390262053072</v>
      </c>
      <c r="AR291" s="34">
        <f t="shared" si="342"/>
        <v>2.5502173386404676</v>
      </c>
      <c r="AS291" s="25">
        <f t="shared" si="343"/>
        <v>1.5003343671391807</v>
      </c>
      <c r="AT291" s="26">
        <f t="shared" si="344"/>
        <v>0.14262657290755007</v>
      </c>
      <c r="AU291" s="16">
        <f t="shared" si="328"/>
        <v>1.049882971501287</v>
      </c>
      <c r="AW291" s="6">
        <v>2113</v>
      </c>
      <c r="AX291" s="23">
        <v>4.5</v>
      </c>
      <c r="AY291" s="24">
        <f t="shared" si="353"/>
        <v>2.3173896688898794</v>
      </c>
      <c r="AZ291" s="34">
        <f t="shared" si="354"/>
        <v>3.0443388531095552</v>
      </c>
      <c r="BA291" s="25">
        <f t="shared" si="355"/>
        <v>2.2605213124762384</v>
      </c>
      <c r="BB291" s="26">
        <f t="shared" si="362"/>
        <v>0.12252441114822389</v>
      </c>
      <c r="BC291" s="16">
        <f t="shared" si="345"/>
        <v>0.78381754063331677</v>
      </c>
      <c r="BD291">
        <v>0.369999999999999</v>
      </c>
      <c r="BF291" s="6">
        <v>2113</v>
      </c>
      <c r="BG291" s="23">
        <v>6.5</v>
      </c>
      <c r="BH291" s="24">
        <f t="shared" si="356"/>
        <v>1.2705160249420482</v>
      </c>
      <c r="BI291" s="34">
        <f t="shared" si="363"/>
        <v>2.3485856166478261</v>
      </c>
      <c r="BJ291" s="25">
        <f t="shared" si="357"/>
        <v>1.1901317179197319</v>
      </c>
      <c r="BK291" s="26">
        <f t="shared" si="364"/>
        <v>0.12333377172294598</v>
      </c>
      <c r="BL291" s="16">
        <f t="shared" si="346"/>
        <v>1.1584538987280941</v>
      </c>
      <c r="BN291" s="6">
        <v>2113</v>
      </c>
      <c r="BO291" s="23">
        <v>6.5</v>
      </c>
      <c r="BP291" s="24">
        <f t="shared" si="358"/>
        <v>1.972030558832639</v>
      </c>
      <c r="BQ291" s="34">
        <f t="shared" si="359"/>
        <v>3.2664438019355391</v>
      </c>
      <c r="BR291" s="25">
        <f t="shared" si="360"/>
        <v>1.9237596952854441</v>
      </c>
      <c r="BS291" s="26">
        <f t="shared" si="361"/>
        <v>0.10899023126809902</v>
      </c>
      <c r="BT291" s="16">
        <f t="shared" si="347"/>
        <v>1.342684106650095</v>
      </c>
      <c r="BU291">
        <v>0.369999999999999</v>
      </c>
    </row>
    <row r="292" spans="1:73" x14ac:dyDescent="0.35">
      <c r="A292" s="6">
        <v>2114</v>
      </c>
      <c r="B292" s="23">
        <v>4</v>
      </c>
      <c r="C292" s="24">
        <f t="shared" si="320"/>
        <v>1.3458578411501168</v>
      </c>
      <c r="D292" s="34">
        <f t="shared" si="321"/>
        <v>2.2195036359447382</v>
      </c>
      <c r="E292" s="25">
        <f t="shared" si="322"/>
        <v>1.2607748245303667</v>
      </c>
      <c r="F292" s="26">
        <f t="shared" si="323"/>
        <v>0.13161926235108412</v>
      </c>
      <c r="G292" s="16">
        <f t="shared" si="324"/>
        <v>0.9587288114143715</v>
      </c>
      <c r="I292" s="14">
        <v>2114</v>
      </c>
      <c r="J292" s="23">
        <v>4</v>
      </c>
      <c r="K292" s="24">
        <f t="shared" si="348"/>
        <v>1.4896119382092601</v>
      </c>
      <c r="L292" s="34">
        <f t="shared" si="349"/>
        <v>2.3374564968726039</v>
      </c>
      <c r="M292" s="25">
        <f t="shared" si="350"/>
        <v>1.4422407644193904</v>
      </c>
      <c r="N292" s="26">
        <f t="shared" si="351"/>
        <v>0.13754309974461215</v>
      </c>
      <c r="O292" s="16">
        <f t="shared" si="352"/>
        <v>0.89521573245321351</v>
      </c>
      <c r="Q292" s="14">
        <v>2114</v>
      </c>
      <c r="R292" s="23">
        <v>4</v>
      </c>
      <c r="S292" s="24">
        <f t="shared" si="329"/>
        <v>1.3440929761089837</v>
      </c>
      <c r="T292" s="34">
        <f t="shared" si="330"/>
        <v>2.1636174787501883</v>
      </c>
      <c r="U292" s="25">
        <f t="shared" si="331"/>
        <v>1.1747961211541358</v>
      </c>
      <c r="V292" s="26">
        <f t="shared" si="332"/>
        <v>0.13604768941678233</v>
      </c>
      <c r="W292" s="16">
        <f t="shared" si="325"/>
        <v>0.9888213575960525</v>
      </c>
      <c r="Y292" s="14">
        <v>2114</v>
      </c>
      <c r="Z292" s="23">
        <v>4</v>
      </c>
      <c r="AA292" s="24">
        <f t="shared" si="333"/>
        <v>1.4002225262301873</v>
      </c>
      <c r="AB292" s="34">
        <f t="shared" si="334"/>
        <v>2.2063892545665507</v>
      </c>
      <c r="AC292" s="25">
        <f t="shared" si="335"/>
        <v>1.2405988531793091</v>
      </c>
      <c r="AD292" s="26">
        <f t="shared" si="336"/>
        <v>0.26236681957557934</v>
      </c>
      <c r="AE292" s="16">
        <f t="shared" si="326"/>
        <v>0.96579040138724159</v>
      </c>
      <c r="AG292" s="14">
        <v>2114</v>
      </c>
      <c r="AH292" s="23">
        <v>4</v>
      </c>
      <c r="AI292" s="24">
        <f t="shared" si="337"/>
        <v>1.4608946776264657</v>
      </c>
      <c r="AJ292" s="34">
        <f t="shared" si="338"/>
        <v>2.3179032099262242</v>
      </c>
      <c r="AK292" s="25">
        <f t="shared" si="339"/>
        <v>1.4121587845018837</v>
      </c>
      <c r="AL292" s="26">
        <f t="shared" si="340"/>
        <v>6.9146905644357257E-2</v>
      </c>
      <c r="AM292" s="16">
        <f t="shared" si="327"/>
        <v>0.90574442542434053</v>
      </c>
      <c r="AO292" s="14">
        <v>2114</v>
      </c>
      <c r="AP292" s="23">
        <v>4.5</v>
      </c>
      <c r="AQ292" s="24">
        <f t="shared" si="341"/>
        <v>1.6036428515349073</v>
      </c>
      <c r="AR292" s="34">
        <f t="shared" si="342"/>
        <v>2.5508916128201444</v>
      </c>
      <c r="AS292" s="25">
        <f t="shared" si="343"/>
        <v>1.5013717120309915</v>
      </c>
      <c r="AT292" s="26">
        <f t="shared" si="344"/>
        <v>0.14410876333514305</v>
      </c>
      <c r="AU292" s="16">
        <f t="shared" si="328"/>
        <v>1.0495199007891529</v>
      </c>
      <c r="AW292" s="14">
        <v>2114</v>
      </c>
      <c r="AX292" s="23">
        <v>4.5</v>
      </c>
      <c r="AY292" s="24">
        <f t="shared" si="353"/>
        <v>2.3376489584745568</v>
      </c>
      <c r="AZ292" s="34">
        <f t="shared" si="354"/>
        <v>3.0581880829232566</v>
      </c>
      <c r="BA292" s="25">
        <f t="shared" si="355"/>
        <v>2.2818278198819333</v>
      </c>
      <c r="BB292" s="26">
        <f t="shared" si="362"/>
        <v>0.12333341315681264</v>
      </c>
      <c r="BC292" s="16">
        <f t="shared" si="345"/>
        <v>0.77636026304132333</v>
      </c>
      <c r="BD292">
        <v>0.35999999999999899</v>
      </c>
      <c r="BF292" s="14">
        <v>2114</v>
      </c>
      <c r="BG292" s="23">
        <v>6.5</v>
      </c>
      <c r="BH292" s="24">
        <f t="shared" si="356"/>
        <v>1.2715054493426121</v>
      </c>
      <c r="BI292" s="34">
        <f t="shared" si="363"/>
        <v>2.3492367307410031</v>
      </c>
      <c r="BJ292" s="25">
        <f t="shared" si="357"/>
        <v>1.1911334319092357</v>
      </c>
      <c r="BK292" s="26">
        <f t="shared" si="364"/>
        <v>0.1244985835698065</v>
      </c>
      <c r="BL292" s="16">
        <f t="shared" si="346"/>
        <v>1.1581032988317674</v>
      </c>
      <c r="BN292" s="14">
        <v>2114</v>
      </c>
      <c r="BO292" s="23">
        <v>6.5</v>
      </c>
      <c r="BP292" s="24">
        <f t="shared" si="358"/>
        <v>1.9938905779551948</v>
      </c>
      <c r="BQ292" s="34">
        <f t="shared" si="359"/>
        <v>3.2881542079921431</v>
      </c>
      <c r="BR292" s="25">
        <f t="shared" si="360"/>
        <v>1.9463910892186802</v>
      </c>
      <c r="BS292" s="26">
        <f t="shared" si="361"/>
        <v>0.10967862965558474</v>
      </c>
      <c r="BT292" s="16">
        <f t="shared" si="347"/>
        <v>1.3417631187734629</v>
      </c>
      <c r="BU292">
        <v>0.35999999999999899</v>
      </c>
    </row>
    <row r="293" spans="1:73" x14ac:dyDescent="0.35">
      <c r="A293" s="6">
        <v>2115</v>
      </c>
      <c r="B293" s="23">
        <v>4</v>
      </c>
      <c r="C293" s="24">
        <f t="shared" si="320"/>
        <v>1.3467180144107265</v>
      </c>
      <c r="D293" s="34">
        <f t="shared" si="321"/>
        <v>2.2200797161482582</v>
      </c>
      <c r="E293" s="25">
        <f t="shared" si="322"/>
        <v>1.2616611017665513</v>
      </c>
      <c r="F293" s="26">
        <f t="shared" si="323"/>
        <v>0.13285197122998521</v>
      </c>
      <c r="G293" s="16">
        <f t="shared" si="324"/>
        <v>0.95841861438170683</v>
      </c>
      <c r="I293" s="6">
        <v>2115</v>
      </c>
      <c r="J293" s="23">
        <v>4</v>
      </c>
      <c r="K293" s="24">
        <f t="shared" si="348"/>
        <v>1.4909072493947826</v>
      </c>
      <c r="L293" s="34">
        <f t="shared" si="349"/>
        <v>2.3383006777020672</v>
      </c>
      <c r="M293" s="25">
        <f t="shared" si="350"/>
        <v>1.4435395041570263</v>
      </c>
      <c r="N293" s="26">
        <f t="shared" si="351"/>
        <v>0.13893626872219322</v>
      </c>
      <c r="O293" s="16">
        <f t="shared" si="352"/>
        <v>0.89476117354504092</v>
      </c>
      <c r="Q293" s="6">
        <v>2115</v>
      </c>
      <c r="R293" s="23">
        <v>4</v>
      </c>
      <c r="S293" s="24">
        <f t="shared" si="329"/>
        <v>1.3449298987382337</v>
      </c>
      <c r="T293" s="34">
        <f t="shared" si="330"/>
        <v>2.1641961531316003</v>
      </c>
      <c r="U293" s="25">
        <f t="shared" si="331"/>
        <v>1.1756863894332317</v>
      </c>
      <c r="V293" s="26">
        <f t="shared" si="332"/>
        <v>0.13726526862041544</v>
      </c>
      <c r="W293" s="16">
        <f t="shared" si="325"/>
        <v>0.98850976369836863</v>
      </c>
      <c r="Y293" s="6">
        <v>2115</v>
      </c>
      <c r="Z293" s="23">
        <v>4</v>
      </c>
      <c r="AA293" s="24">
        <f t="shared" si="333"/>
        <v>1.4018306621880421</v>
      </c>
      <c r="AB293" s="34">
        <f t="shared" si="334"/>
        <v>2.2074987207444945</v>
      </c>
      <c r="AC293" s="25">
        <f t="shared" si="335"/>
        <v>1.242305724222299</v>
      </c>
      <c r="AD293" s="26">
        <f t="shared" si="336"/>
        <v>0.26467877519827127</v>
      </c>
      <c r="AE293" s="16">
        <f t="shared" si="326"/>
        <v>0.96519299652219548</v>
      </c>
      <c r="AG293" s="6">
        <v>2115</v>
      </c>
      <c r="AH293" s="23">
        <v>4</v>
      </c>
      <c r="AI293" s="24">
        <f t="shared" si="337"/>
        <v>1.4617521735556895</v>
      </c>
      <c r="AJ293" s="34">
        <f t="shared" si="338"/>
        <v>2.3184571429662153</v>
      </c>
      <c r="AK293" s="25">
        <f t="shared" si="339"/>
        <v>1.413010989178793</v>
      </c>
      <c r="AL293" s="26">
        <f t="shared" si="340"/>
        <v>6.9853299620834017E-2</v>
      </c>
      <c r="AM293" s="16">
        <f t="shared" si="327"/>
        <v>0.90544615378742233</v>
      </c>
      <c r="AO293" s="6">
        <v>2115</v>
      </c>
      <c r="AP293" s="23">
        <v>4.5</v>
      </c>
      <c r="AQ293" s="24">
        <f t="shared" si="341"/>
        <v>1.6046444702686442</v>
      </c>
      <c r="AR293" s="34">
        <f t="shared" si="342"/>
        <v>2.5515645310091446</v>
      </c>
      <c r="AS293" s="25">
        <f t="shared" si="343"/>
        <v>1.5024069707832997</v>
      </c>
      <c r="AT293" s="26">
        <f t="shared" si="344"/>
        <v>0.145590466226235</v>
      </c>
      <c r="AU293" s="16">
        <f t="shared" si="328"/>
        <v>1.0491575602258449</v>
      </c>
      <c r="AW293" s="6">
        <v>2115</v>
      </c>
      <c r="AX293" s="23">
        <v>4.5</v>
      </c>
      <c r="AY293" s="24">
        <f t="shared" si="353"/>
        <v>2.3582216697651996</v>
      </c>
      <c r="AZ293" s="34">
        <f t="shared" si="354"/>
        <v>3.0722534898608913</v>
      </c>
      <c r="BA293" s="25">
        <f t="shared" si="355"/>
        <v>2.3034669074782941</v>
      </c>
      <c r="BB293" s="26">
        <f t="shared" si="362"/>
        <v>0.12412696043633301</v>
      </c>
      <c r="BC293" s="16">
        <f t="shared" si="345"/>
        <v>0.76878658238259723</v>
      </c>
      <c r="BD293">
        <v>0.34999999999999898</v>
      </c>
      <c r="BF293" s="6">
        <v>2115</v>
      </c>
      <c r="BG293" s="23">
        <v>6.5</v>
      </c>
      <c r="BH293" s="24">
        <f t="shared" si="356"/>
        <v>1.2724918120652267</v>
      </c>
      <c r="BI293" s="34">
        <f t="shared" si="363"/>
        <v>2.3498859859458552</v>
      </c>
      <c r="BJ293" s="25">
        <f t="shared" si="357"/>
        <v>1.1921322860705466</v>
      </c>
      <c r="BK293" s="26">
        <f t="shared" si="364"/>
        <v>0.12566321438132361</v>
      </c>
      <c r="BL293" s="16">
        <f t="shared" si="346"/>
        <v>1.1577536998753086</v>
      </c>
      <c r="BN293" s="6">
        <v>2115</v>
      </c>
      <c r="BO293" s="23">
        <v>6.5</v>
      </c>
      <c r="BP293" s="24">
        <f t="shared" si="358"/>
        <v>2.0161751457764039</v>
      </c>
      <c r="BQ293" s="34">
        <f t="shared" si="359"/>
        <v>3.3101528877354394</v>
      </c>
      <c r="BR293" s="25">
        <f t="shared" si="360"/>
        <v>1.9694659811314439</v>
      </c>
      <c r="BS293" s="26">
        <f t="shared" si="361"/>
        <v>0.11035557407072909</v>
      </c>
      <c r="BT293" s="16">
        <f t="shared" si="347"/>
        <v>1.3406869066039955</v>
      </c>
      <c r="BU293">
        <v>0.34999999999999898</v>
      </c>
    </row>
    <row r="294" spans="1:73" x14ac:dyDescent="0.35">
      <c r="A294" s="14">
        <v>2116</v>
      </c>
      <c r="B294" s="23">
        <v>4</v>
      </c>
      <c r="C294" s="24">
        <f t="shared" si="320"/>
        <v>1.3475764846986258</v>
      </c>
      <c r="D294" s="34">
        <f t="shared" si="321"/>
        <v>2.2206547496912838</v>
      </c>
      <c r="E294" s="25">
        <f t="shared" si="322"/>
        <v>1.2625457687558213</v>
      </c>
      <c r="F294" s="26">
        <f t="shared" si="323"/>
        <v>0.13408430044654759</v>
      </c>
      <c r="G294" s="16">
        <f t="shared" si="324"/>
        <v>0.9581089809354626</v>
      </c>
      <c r="I294" s="14">
        <v>2116</v>
      </c>
      <c r="J294" s="23">
        <v>4</v>
      </c>
      <c r="K294" s="24">
        <f t="shared" si="348"/>
        <v>1.4921812780114305</v>
      </c>
      <c r="L294" s="34">
        <f t="shared" si="349"/>
        <v>2.3391315067460994</v>
      </c>
      <c r="M294" s="25">
        <f t="shared" si="350"/>
        <v>1.4448177026863069</v>
      </c>
      <c r="N294" s="26">
        <f t="shared" si="351"/>
        <v>0.14032931505528509</v>
      </c>
      <c r="O294" s="16">
        <f t="shared" si="352"/>
        <v>0.89431380405979244</v>
      </c>
      <c r="Q294" s="14">
        <v>2116</v>
      </c>
      <c r="R294" s="23">
        <v>4</v>
      </c>
      <c r="S294" s="24">
        <f t="shared" si="329"/>
        <v>1.3457665550615625</v>
      </c>
      <c r="T294" s="34">
        <f t="shared" si="330"/>
        <v>2.1647746437238702</v>
      </c>
      <c r="U294" s="25">
        <f t="shared" si="331"/>
        <v>1.1765763749598004</v>
      </c>
      <c r="V294" s="26">
        <f t="shared" si="332"/>
        <v>0.13848246416071588</v>
      </c>
      <c r="W294" s="16">
        <f t="shared" si="325"/>
        <v>0.9881982687640698</v>
      </c>
      <c r="Y294" s="14">
        <v>2116</v>
      </c>
      <c r="Z294" s="23">
        <v>4</v>
      </c>
      <c r="AA294" s="24">
        <f t="shared" si="333"/>
        <v>1.40343780075599</v>
      </c>
      <c r="AB294" s="34">
        <f t="shared" si="334"/>
        <v>2.2086074991656415</v>
      </c>
      <c r="AC294" s="25">
        <f t="shared" si="335"/>
        <v>1.2440115371779101</v>
      </c>
      <c r="AD294" s="26">
        <f t="shared" si="336"/>
        <v>0.26698930075737387</v>
      </c>
      <c r="AE294" s="16">
        <f t="shared" si="326"/>
        <v>0.96459596198773134</v>
      </c>
      <c r="AG294" s="14">
        <v>2116</v>
      </c>
      <c r="AH294" s="23">
        <v>4</v>
      </c>
      <c r="AI294" s="24">
        <f t="shared" si="337"/>
        <v>1.4625880465821706</v>
      </c>
      <c r="AJ294" s="34">
        <f t="shared" si="338"/>
        <v>2.3189975147850403</v>
      </c>
      <c r="AK294" s="25">
        <f t="shared" si="339"/>
        <v>1.4138423304385237</v>
      </c>
      <c r="AL294" s="26">
        <f t="shared" si="340"/>
        <v>7.055975927508977E-2</v>
      </c>
      <c r="AM294" s="16">
        <f t="shared" si="327"/>
        <v>0.90515518434651665</v>
      </c>
      <c r="AO294" s="14">
        <v>2116</v>
      </c>
      <c r="AP294" s="23">
        <v>4.5</v>
      </c>
      <c r="AQ294" s="24">
        <f t="shared" si="341"/>
        <v>1.6056440747095229</v>
      </c>
      <c r="AR294" s="34">
        <f t="shared" si="342"/>
        <v>2.5522362093752005</v>
      </c>
      <c r="AS294" s="25">
        <f t="shared" si="343"/>
        <v>1.5034403221156931</v>
      </c>
      <c r="AT294" s="26">
        <f t="shared" si="344"/>
        <v>0.14707168003194268</v>
      </c>
      <c r="AU294" s="16">
        <f t="shared" si="328"/>
        <v>1.0487958872595073</v>
      </c>
      <c r="AW294" s="14">
        <v>2116</v>
      </c>
      <c r="AX294" s="23">
        <v>4.5</v>
      </c>
      <c r="AY294" s="24">
        <f t="shared" si="353"/>
        <v>2.3791155071847419</v>
      </c>
      <c r="AZ294" s="34">
        <f t="shared" si="354"/>
        <v>3.086540406851884</v>
      </c>
      <c r="BA294" s="25">
        <f t="shared" si="355"/>
        <v>2.3254467797721294</v>
      </c>
      <c r="BB294" s="26">
        <f t="shared" si="362"/>
        <v>0.12490476807999405</v>
      </c>
      <c r="BC294" s="16">
        <f t="shared" si="345"/>
        <v>0.76109362707975459</v>
      </c>
      <c r="BD294">
        <v>0.33999999999999903</v>
      </c>
      <c r="BF294" s="14">
        <v>2116</v>
      </c>
      <c r="BG294" s="23">
        <v>6.5</v>
      </c>
      <c r="BH294" s="24">
        <f t="shared" si="356"/>
        <v>1.2734753587865155</v>
      </c>
      <c r="BI294" s="34">
        <f t="shared" si="363"/>
        <v>2.3505335306407984</v>
      </c>
      <c r="BJ294" s="25">
        <f t="shared" si="357"/>
        <v>1.1931285086781513</v>
      </c>
      <c r="BK294" s="26">
        <f t="shared" si="364"/>
        <v>0.12682766148434338</v>
      </c>
      <c r="BL294" s="16">
        <f t="shared" si="346"/>
        <v>1.1574050219626471</v>
      </c>
      <c r="BN294" s="14">
        <v>2116</v>
      </c>
      <c r="BO294" s="23">
        <v>6.5</v>
      </c>
      <c r="BP294" s="24">
        <f t="shared" si="358"/>
        <v>2.0388964149706044</v>
      </c>
      <c r="BQ294" s="34">
        <f t="shared" si="359"/>
        <v>3.3324481429221722</v>
      </c>
      <c r="BR294" s="25">
        <f t="shared" si="360"/>
        <v>1.9929971429571873</v>
      </c>
      <c r="BS294" s="26">
        <f t="shared" si="361"/>
        <v>0.11102078091150325</v>
      </c>
      <c r="BT294" s="16">
        <f t="shared" si="347"/>
        <v>1.3394509999649848</v>
      </c>
      <c r="BU294">
        <v>0.33999999999999903</v>
      </c>
    </row>
    <row r="295" spans="1:73" x14ac:dyDescent="0.35">
      <c r="A295" s="6">
        <v>2117</v>
      </c>
      <c r="B295" s="23">
        <v>4</v>
      </c>
      <c r="C295" s="24">
        <f t="shared" si="320"/>
        <v>1.3484333952611074</v>
      </c>
      <c r="D295" s="34">
        <f t="shared" si="321"/>
        <v>2.2212288231056569</v>
      </c>
      <c r="E295" s="25">
        <f t="shared" si="322"/>
        <v>1.2634289586240879</v>
      </c>
      <c r="F295" s="26">
        <f t="shared" si="323"/>
        <v>0.13531624880360585</v>
      </c>
      <c r="G295" s="16">
        <f t="shared" si="324"/>
        <v>0.95779986448156906</v>
      </c>
      <c r="I295" s="6">
        <v>2117</v>
      </c>
      <c r="J295" s="23">
        <v>4</v>
      </c>
      <c r="K295" s="24">
        <f t="shared" si="348"/>
        <v>1.4934351562572945</v>
      </c>
      <c r="L295" s="34">
        <f t="shared" si="349"/>
        <v>2.3399496936798956</v>
      </c>
      <c r="M295" s="25">
        <f t="shared" si="350"/>
        <v>1.446076451815224</v>
      </c>
      <c r="N295" s="26">
        <f t="shared" si="351"/>
        <v>0.14172221812711069</v>
      </c>
      <c r="O295" s="16">
        <f t="shared" si="352"/>
        <v>0.89387324186467154</v>
      </c>
      <c r="Q295" s="6">
        <v>2117</v>
      </c>
      <c r="R295" s="23">
        <v>4</v>
      </c>
      <c r="S295" s="24">
        <f t="shared" si="329"/>
        <v>1.3466029456597213</v>
      </c>
      <c r="T295" s="34">
        <f t="shared" si="330"/>
        <v>2.1653529508624079</v>
      </c>
      <c r="U295" s="25">
        <f t="shared" si="331"/>
        <v>1.1774660782498585</v>
      </c>
      <c r="V295" s="26">
        <f t="shared" si="332"/>
        <v>0.13969927615647029</v>
      </c>
      <c r="W295" s="16">
        <f t="shared" si="325"/>
        <v>0.98788687261254937</v>
      </c>
      <c r="Y295" s="6">
        <v>2117</v>
      </c>
      <c r="Z295" s="23">
        <v>4</v>
      </c>
      <c r="AA295" s="24">
        <f t="shared" si="333"/>
        <v>1.4050439430606048</v>
      </c>
      <c r="AB295" s="34">
        <f t="shared" si="334"/>
        <v>2.2097155905397989</v>
      </c>
      <c r="AC295" s="25">
        <f t="shared" si="335"/>
        <v>1.2457162931381525</v>
      </c>
      <c r="AD295" s="26">
        <f t="shared" si="336"/>
        <v>0.26929839713306158</v>
      </c>
      <c r="AE295" s="16">
        <f t="shared" si="326"/>
        <v>0.96399929740164647</v>
      </c>
      <c r="AG295" s="6">
        <v>2117</v>
      </c>
      <c r="AH295" s="23">
        <v>4</v>
      </c>
      <c r="AI295" s="24">
        <f t="shared" si="337"/>
        <v>1.4634034560179998</v>
      </c>
      <c r="AJ295" s="34">
        <f t="shared" si="338"/>
        <v>2.3195250523107984</v>
      </c>
      <c r="AK295" s="25">
        <f t="shared" si="339"/>
        <v>1.4146539266319977</v>
      </c>
      <c r="AL295" s="26">
        <f t="shared" si="340"/>
        <v>7.1266274193727483E-2</v>
      </c>
      <c r="AM295" s="16">
        <f t="shared" si="327"/>
        <v>0.90487112567880068</v>
      </c>
      <c r="AO295" s="6">
        <v>2117</v>
      </c>
      <c r="AP295" s="23">
        <v>4.5</v>
      </c>
      <c r="AQ295" s="24">
        <f t="shared" si="341"/>
        <v>1.6066418374220286</v>
      </c>
      <c r="AR295" s="34">
        <f t="shared" si="342"/>
        <v>2.5529067521630702</v>
      </c>
      <c r="AS295" s="25">
        <f t="shared" si="343"/>
        <v>1.5044719264047233</v>
      </c>
      <c r="AT295" s="26">
        <f t="shared" si="344"/>
        <v>0.14855240338001957</v>
      </c>
      <c r="AU295" s="16">
        <f t="shared" si="328"/>
        <v>1.0484348257583469</v>
      </c>
      <c r="AW295" s="6">
        <v>2117</v>
      </c>
      <c r="AX295" s="23">
        <v>4.5</v>
      </c>
      <c r="AY295" s="24">
        <f t="shared" si="353"/>
        <v>2.4003383926767774</v>
      </c>
      <c r="AZ295" s="34">
        <f t="shared" si="354"/>
        <v>3.1010543193665852</v>
      </c>
      <c r="BA295" s="25">
        <f t="shared" si="355"/>
        <v>2.3477758759485923</v>
      </c>
      <c r="BB295" s="26">
        <f t="shared" si="362"/>
        <v>0.12566654368475036</v>
      </c>
      <c r="BC295" s="16">
        <f t="shared" si="345"/>
        <v>0.75327844341799288</v>
      </c>
      <c r="BD295">
        <v>0.32999999999999902</v>
      </c>
      <c r="BF295" s="6">
        <v>2117</v>
      </c>
      <c r="BG295" s="23">
        <v>6.5</v>
      </c>
      <c r="BH295" s="24">
        <f t="shared" si="356"/>
        <v>1.2744563142826586</v>
      </c>
      <c r="BI295" s="34">
        <f t="shared" si="363"/>
        <v>2.3511795005814049</v>
      </c>
      <c r="BJ295" s="25">
        <f t="shared" si="357"/>
        <v>1.1941223085867774</v>
      </c>
      <c r="BK295" s="26">
        <f t="shared" si="364"/>
        <v>0.1279919224364576</v>
      </c>
      <c r="BL295" s="16">
        <f t="shared" si="346"/>
        <v>1.1570571919946275</v>
      </c>
      <c r="BN295" s="6">
        <v>2117</v>
      </c>
      <c r="BO295" s="23">
        <v>6.5</v>
      </c>
      <c r="BP295" s="24">
        <f t="shared" si="358"/>
        <v>2.0620669617413685</v>
      </c>
      <c r="BQ295" s="34">
        <f t="shared" si="359"/>
        <v>3.3550485667267296</v>
      </c>
      <c r="BR295" s="25">
        <f t="shared" si="360"/>
        <v>2.0169977949641988</v>
      </c>
      <c r="BS295" s="26">
        <f t="shared" si="361"/>
        <v>0.11167395724160716</v>
      </c>
      <c r="BT295" s="16">
        <f t="shared" si="347"/>
        <v>1.3380507717625307</v>
      </c>
      <c r="BU295">
        <v>0.32999999999999902</v>
      </c>
    </row>
    <row r="296" spans="1:73" x14ac:dyDescent="0.35">
      <c r="A296" s="6">
        <v>2118</v>
      </c>
      <c r="B296" s="23">
        <v>4</v>
      </c>
      <c r="C296" s="24">
        <f t="shared" si="320"/>
        <v>1.3492888750472571</v>
      </c>
      <c r="D296" s="34">
        <f t="shared" si="321"/>
        <v>2.2218020142866313</v>
      </c>
      <c r="E296" s="25">
        <f t="shared" si="322"/>
        <v>1.2643107912102021</v>
      </c>
      <c r="F296" s="26">
        <f t="shared" si="323"/>
        <v>0.13654781523602694</v>
      </c>
      <c r="G296" s="16">
        <f t="shared" si="324"/>
        <v>0.9574912230764292</v>
      </c>
      <c r="I296" s="14">
        <v>2118</v>
      </c>
      <c r="J296" s="23">
        <v>4</v>
      </c>
      <c r="K296" s="24">
        <f t="shared" si="348"/>
        <v>1.4946699551665357</v>
      </c>
      <c r="L296" s="34">
        <f t="shared" si="349"/>
        <v>2.3407559098406012</v>
      </c>
      <c r="M296" s="25">
        <f t="shared" si="350"/>
        <v>1.447316784370156</v>
      </c>
      <c r="N296" s="26">
        <f t="shared" si="351"/>
        <v>0.14311495844465127</v>
      </c>
      <c r="O296" s="16">
        <f t="shared" si="352"/>
        <v>0.89343912547044524</v>
      </c>
      <c r="Q296" s="14">
        <v>2118</v>
      </c>
      <c r="R296" s="23">
        <v>4</v>
      </c>
      <c r="S296" s="24">
        <f t="shared" si="329"/>
        <v>1.347439071017652</v>
      </c>
      <c r="T296" s="34">
        <f t="shared" si="330"/>
        <v>2.165931074829107</v>
      </c>
      <c r="U296" s="25">
        <f t="shared" si="331"/>
        <v>1.1783554997370873</v>
      </c>
      <c r="V296" s="26">
        <f t="shared" si="332"/>
        <v>0.14091570472683407</v>
      </c>
      <c r="W296" s="16">
        <f t="shared" si="325"/>
        <v>0.98757557509201965</v>
      </c>
      <c r="Y296" s="14">
        <v>2118</v>
      </c>
      <c r="Z296" s="23">
        <v>4</v>
      </c>
      <c r="AA296" s="24">
        <f t="shared" si="333"/>
        <v>1.4066490901300903</v>
      </c>
      <c r="AB296" s="34">
        <f t="shared" si="334"/>
        <v>2.2108229955218301</v>
      </c>
      <c r="AC296" s="25">
        <f t="shared" si="335"/>
        <v>1.2474199931105079</v>
      </c>
      <c r="AD296" s="26">
        <f t="shared" si="336"/>
        <v>0.27160606520580916</v>
      </c>
      <c r="AE296" s="16">
        <f t="shared" si="326"/>
        <v>0.96340300241132226</v>
      </c>
      <c r="AG296" s="14">
        <v>2118</v>
      </c>
      <c r="AH296" s="23">
        <v>4</v>
      </c>
      <c r="AI296" s="24">
        <f t="shared" si="337"/>
        <v>1.4641994987820222</v>
      </c>
      <c r="AJ296" s="34">
        <f t="shared" si="338"/>
        <v>2.3200404433489306</v>
      </c>
      <c r="AK296" s="25">
        <f t="shared" si="339"/>
        <v>1.4154468359214318</v>
      </c>
      <c r="AL296" s="26">
        <f t="shared" si="340"/>
        <v>7.1972834525040386E-2</v>
      </c>
      <c r="AM296" s="16">
        <f t="shared" si="327"/>
        <v>0.90459360742749872</v>
      </c>
      <c r="AO296" s="14">
        <v>2118</v>
      </c>
      <c r="AP296" s="23">
        <v>4.5</v>
      </c>
      <c r="AQ296" s="24">
        <f t="shared" si="341"/>
        <v>1.6076379132593446</v>
      </c>
      <c r="AR296" s="34">
        <f t="shared" si="342"/>
        <v>2.5535762529190644</v>
      </c>
      <c r="AS296" s="25">
        <f t="shared" si="343"/>
        <v>1.5055019275677914</v>
      </c>
      <c r="AT296" s="26">
        <f t="shared" si="344"/>
        <v>0.15003263505670875</v>
      </c>
      <c r="AU296" s="16">
        <f t="shared" si="328"/>
        <v>1.048074325351273</v>
      </c>
      <c r="AW296" s="14">
        <v>2118</v>
      </c>
      <c r="AX296" s="23">
        <v>4.5</v>
      </c>
      <c r="AY296" s="24">
        <f t="shared" si="353"/>
        <v>2.4218984747809227</v>
      </c>
      <c r="AZ296" s="34">
        <f t="shared" si="354"/>
        <v>3.1158008716908401</v>
      </c>
      <c r="BA296" s="25">
        <f t="shared" si="355"/>
        <v>2.3704628795243692</v>
      </c>
      <c r="BB296" s="26">
        <f t="shared" si="362"/>
        <v>0.12641198709426563</v>
      </c>
      <c r="BC296" s="16">
        <f t="shared" si="345"/>
        <v>0.7453379921664709</v>
      </c>
      <c r="BD296">
        <v>0.31999999999999901</v>
      </c>
      <c r="BF296" s="14">
        <v>2118</v>
      </c>
      <c r="BG296" s="23">
        <v>6.5</v>
      </c>
      <c r="BH296" s="24">
        <f t="shared" si="356"/>
        <v>1.275434884207685</v>
      </c>
      <c r="BI296" s="34">
        <f t="shared" si="363"/>
        <v>2.3518240199744049</v>
      </c>
      <c r="BJ296" s="25">
        <f t="shared" si="357"/>
        <v>1.1951138768837</v>
      </c>
      <c r="BK296" s="26">
        <f t="shared" si="364"/>
        <v>0.12915599500637043</v>
      </c>
      <c r="BL296" s="16">
        <f t="shared" si="346"/>
        <v>1.156710143090705</v>
      </c>
      <c r="BN296" s="14">
        <v>2118</v>
      </c>
      <c r="BO296" s="23">
        <v>6.5</v>
      </c>
      <c r="BP296" s="24">
        <f t="shared" si="358"/>
        <v>2.0856998037563725</v>
      </c>
      <c r="BQ296" s="34">
        <f t="shared" si="359"/>
        <v>3.3779630561163883</v>
      </c>
      <c r="BR296" s="25">
        <f t="shared" si="360"/>
        <v>2.0414816247944421</v>
      </c>
      <c r="BS296" s="26">
        <f t="shared" si="361"/>
        <v>0.11231480041496847</v>
      </c>
      <c r="BT296" s="16">
        <f t="shared" si="347"/>
        <v>1.3364814313219462</v>
      </c>
      <c r="BU296">
        <v>0.31999999999999901</v>
      </c>
    </row>
    <row r="297" spans="1:73" x14ac:dyDescent="0.35">
      <c r="A297" s="14">
        <v>2119</v>
      </c>
      <c r="B297" s="23">
        <v>4</v>
      </c>
      <c r="C297" s="24">
        <f t="shared" si="320"/>
        <v>1.350143040135982</v>
      </c>
      <c r="D297" s="34">
        <f t="shared" si="321"/>
        <v>2.2223743933554401</v>
      </c>
      <c r="E297" s="25">
        <f t="shared" si="322"/>
        <v>1.265191374392985</v>
      </c>
      <c r="F297" s="26">
        <f t="shared" si="323"/>
        <v>0.13777899879751965</v>
      </c>
      <c r="G297" s="16">
        <f t="shared" si="324"/>
        <v>0.95718301896245506</v>
      </c>
      <c r="I297" s="6">
        <v>2119</v>
      </c>
      <c r="J297" s="23">
        <v>4</v>
      </c>
      <c r="K297" s="24">
        <f t="shared" si="348"/>
        <v>1.495886687913945</v>
      </c>
      <c r="L297" s="34">
        <f t="shared" si="349"/>
        <v>2.3415507902986379</v>
      </c>
      <c r="M297" s="25">
        <f t="shared" si="350"/>
        <v>1.4485396773825199</v>
      </c>
      <c r="N297" s="26">
        <f t="shared" si="351"/>
        <v>0.14450751757792848</v>
      </c>
      <c r="O297" s="16">
        <f t="shared" si="352"/>
        <v>0.89301111291611801</v>
      </c>
      <c r="Q297" s="6">
        <v>2119</v>
      </c>
      <c r="R297" s="23">
        <v>4</v>
      </c>
      <c r="S297" s="24">
        <f t="shared" si="329"/>
        <v>1.3482749315429199</v>
      </c>
      <c r="T297" s="34">
        <f t="shared" si="330"/>
        <v>2.1665090158626352</v>
      </c>
      <c r="U297" s="25">
        <f t="shared" si="331"/>
        <v>1.1792446397886693</v>
      </c>
      <c r="V297" s="26">
        <f t="shared" si="332"/>
        <v>0.14213174999125314</v>
      </c>
      <c r="W297" s="16">
        <f t="shared" si="325"/>
        <v>0.98726437607396589</v>
      </c>
      <c r="Y297" s="6">
        <v>2119</v>
      </c>
      <c r="Z297" s="23">
        <v>4</v>
      </c>
      <c r="AA297" s="24">
        <f t="shared" si="333"/>
        <v>1.408253242913061</v>
      </c>
      <c r="AB297" s="34">
        <f t="shared" si="334"/>
        <v>2.21192971472213</v>
      </c>
      <c r="AC297" s="25">
        <f t="shared" si="335"/>
        <v>1.2491226380340459</v>
      </c>
      <c r="AD297" s="26">
        <f t="shared" si="336"/>
        <v>0.27391230585622967</v>
      </c>
      <c r="AE297" s="16">
        <f t="shared" si="326"/>
        <v>0.96280707668808407</v>
      </c>
      <c r="AG297" s="6">
        <v>2119</v>
      </c>
      <c r="AH297" s="23">
        <v>4</v>
      </c>
      <c r="AI297" s="24">
        <f t="shared" si="337"/>
        <v>1.4649772127578335</v>
      </c>
      <c r="AJ297" s="34">
        <f t="shared" si="338"/>
        <v>2.320544338687796</v>
      </c>
      <c r="AK297" s="25">
        <f t="shared" si="339"/>
        <v>1.4162220595196862</v>
      </c>
      <c r="AL297" s="26">
        <f t="shared" si="340"/>
        <v>7.2679430948781654E-2</v>
      </c>
      <c r="AM297" s="16">
        <f t="shared" si="327"/>
        <v>0.90432227916810981</v>
      </c>
      <c r="AO297" s="6">
        <v>2119</v>
      </c>
      <c r="AP297" s="23">
        <v>4.5</v>
      </c>
      <c r="AQ297" s="24">
        <f t="shared" si="341"/>
        <v>1.6086324411823567</v>
      </c>
      <c r="AR297" s="34">
        <f t="shared" si="342"/>
        <v>2.5542447955898142</v>
      </c>
      <c r="AS297" s="25">
        <f t="shared" si="343"/>
        <v>1.5065304547535605</v>
      </c>
      <c r="AT297" s="26">
        <f t="shared" si="344"/>
        <v>0.15151237399045941</v>
      </c>
      <c r="AU297" s="16">
        <f t="shared" si="328"/>
        <v>1.0477143408362537</v>
      </c>
      <c r="AW297" s="6">
        <v>2119</v>
      </c>
      <c r="AX297" s="23">
        <v>4.5</v>
      </c>
      <c r="AY297" s="24">
        <f t="shared" si="353"/>
        <v>2.44380413795355</v>
      </c>
      <c r="AZ297" s="34">
        <f t="shared" si="354"/>
        <v>3.1307858733819369</v>
      </c>
      <c r="BA297" s="25">
        <f t="shared" si="355"/>
        <v>2.393516728279903</v>
      </c>
      <c r="BB297" s="26">
        <f t="shared" si="362"/>
        <v>0.12714079013301413</v>
      </c>
      <c r="BC297" s="16">
        <f t="shared" si="345"/>
        <v>0.7372691451020339</v>
      </c>
      <c r="BD297">
        <v>0.309999999999999</v>
      </c>
      <c r="BF297" s="6">
        <v>2119</v>
      </c>
      <c r="BG297" s="23">
        <v>6.5</v>
      </c>
      <c r="BH297" s="24">
        <f t="shared" si="356"/>
        <v>1.2764112567204573</v>
      </c>
      <c r="BI297" s="34">
        <f t="shared" si="363"/>
        <v>2.352467202460307</v>
      </c>
      <c r="BJ297" s="25">
        <f t="shared" si="357"/>
        <v>1.1961033884004719</v>
      </c>
      <c r="BK297" s="26">
        <f t="shared" si="364"/>
        <v>0.13031987715593543</v>
      </c>
      <c r="BL297" s="16">
        <f t="shared" si="346"/>
        <v>1.1563638140598351</v>
      </c>
      <c r="BN297" s="6">
        <v>2119</v>
      </c>
      <c r="BO297" s="23">
        <v>6.5</v>
      </c>
      <c r="BP297" s="24">
        <f t="shared" si="358"/>
        <v>2.1098084188944672</v>
      </c>
      <c r="BQ297" s="34">
        <f t="shared" si="359"/>
        <v>3.4012008247927508</v>
      </c>
      <c r="BR297" s="25">
        <f t="shared" si="360"/>
        <v>2.0664628073734619</v>
      </c>
      <c r="BS297" s="26">
        <f t="shared" si="361"/>
        <v>0.11294299768338883</v>
      </c>
      <c r="BT297" s="16">
        <f t="shared" si="347"/>
        <v>1.3347380174192889</v>
      </c>
      <c r="BU297">
        <v>0.309999999999999</v>
      </c>
    </row>
    <row r="298" spans="1:73" x14ac:dyDescent="0.35">
      <c r="A298" s="6">
        <v>2120</v>
      </c>
      <c r="B298" s="23">
        <v>4</v>
      </c>
      <c r="C298" s="24">
        <f t="shared" si="320"/>
        <v>1.3509959950214052</v>
      </c>
      <c r="D298" s="34">
        <f t="shared" si="321"/>
        <v>2.222946023435727</v>
      </c>
      <c r="E298" s="25">
        <f t="shared" si="322"/>
        <v>1.2660708052857341</v>
      </c>
      <c r="F298" s="26">
        <f t="shared" si="323"/>
        <v>0.13900979864876126</v>
      </c>
      <c r="G298" s="16">
        <f t="shared" si="324"/>
        <v>0.95687521814999288</v>
      </c>
      <c r="I298" s="14">
        <v>2120</v>
      </c>
      <c r="J298" s="23">
        <v>4</v>
      </c>
      <c r="K298" s="24">
        <f t="shared" si="348"/>
        <v>1.4970863129409626</v>
      </c>
      <c r="L298" s="34">
        <f t="shared" si="349"/>
        <v>2.3423349358171164</v>
      </c>
      <c r="M298" s="25">
        <f t="shared" si="350"/>
        <v>1.4497460551032562</v>
      </c>
      <c r="N298" s="26">
        <f t="shared" si="351"/>
        <v>0.14589987810256691</v>
      </c>
      <c r="O298" s="16">
        <f t="shared" si="352"/>
        <v>0.89258888071386022</v>
      </c>
      <c r="Q298" s="14">
        <v>2120</v>
      </c>
      <c r="R298" s="23">
        <v>4</v>
      </c>
      <c r="S298" s="24">
        <f t="shared" si="329"/>
        <v>1.3491105275805957</v>
      </c>
      <c r="T298" s="34">
        <f t="shared" si="330"/>
        <v>2.1670867741667559</v>
      </c>
      <c r="U298" s="25">
        <f t="shared" si="331"/>
        <v>1.1801334987180863</v>
      </c>
      <c r="V298" s="26">
        <f t="shared" si="332"/>
        <v>0.14334741206940069</v>
      </c>
      <c r="W298" s="16">
        <f t="shared" si="325"/>
        <v>0.98695327544866962</v>
      </c>
      <c r="Y298" s="14">
        <v>2120</v>
      </c>
      <c r="Z298" s="23">
        <v>4</v>
      </c>
      <c r="AA298" s="24">
        <f t="shared" si="333"/>
        <v>1.4098564022937166</v>
      </c>
      <c r="AB298" s="34">
        <f t="shared" si="334"/>
        <v>2.2130357487151038</v>
      </c>
      <c r="AC298" s="25">
        <f t="shared" si="335"/>
        <v>1.2508242287924678</v>
      </c>
      <c r="AD298" s="26">
        <f t="shared" si="336"/>
        <v>0.27621711996494341</v>
      </c>
      <c r="AE298" s="16">
        <f t="shared" si="326"/>
        <v>0.96221151992263598</v>
      </c>
      <c r="AG298" s="14">
        <v>2120</v>
      </c>
      <c r="AH298" s="23">
        <v>4</v>
      </c>
      <c r="AI298" s="24">
        <f t="shared" si="337"/>
        <v>1.4657375799710508</v>
      </c>
      <c r="AJ298" s="34">
        <f t="shared" si="338"/>
        <v>2.3210373540909264</v>
      </c>
      <c r="AK298" s="25">
        <f t="shared" si="339"/>
        <v>1.4169805447552712</v>
      </c>
      <c r="AL298" s="26">
        <f t="shared" si="340"/>
        <v>7.3386054647561066E-2</v>
      </c>
      <c r="AM298" s="16">
        <f t="shared" si="327"/>
        <v>0.90405680933565513</v>
      </c>
      <c r="AO298" s="14">
        <v>2120</v>
      </c>
      <c r="AP298" s="23">
        <v>4.5</v>
      </c>
      <c r="AQ298" s="24">
        <f t="shared" si="341"/>
        <v>1.6096255458918478</v>
      </c>
      <c r="AR298" s="34">
        <f t="shared" si="342"/>
        <v>2.5549124555081884</v>
      </c>
      <c r="AS298" s="25">
        <f t="shared" si="343"/>
        <v>1.5075576238587514</v>
      </c>
      <c r="AT298" s="26">
        <f t="shared" si="344"/>
        <v>0.15299161923731588</v>
      </c>
      <c r="AU298" s="16">
        <f t="shared" si="328"/>
        <v>1.047354831649437</v>
      </c>
      <c r="AW298" s="14">
        <v>2120</v>
      </c>
      <c r="AX298" s="23">
        <v>4.5</v>
      </c>
      <c r="AY298" s="24">
        <f t="shared" si="353"/>
        <v>2.4660640121579434</v>
      </c>
      <c r="AZ298" s="34">
        <f t="shared" si="354"/>
        <v>3.1460153059220222</v>
      </c>
      <c r="BA298" s="25">
        <f t="shared" si="355"/>
        <v>2.4169466244954192</v>
      </c>
      <c r="BB298" s="26">
        <f t="shared" si="362"/>
        <v>0.12785263633102173</v>
      </c>
      <c r="BC298" s="16">
        <f t="shared" si="345"/>
        <v>0.72906868142660297</v>
      </c>
      <c r="BD298">
        <v>0.29999999999999899</v>
      </c>
      <c r="BF298" s="14">
        <v>2120</v>
      </c>
      <c r="BG298" s="23">
        <v>6.5</v>
      </c>
      <c r="BH298" s="24">
        <f t="shared" si="356"/>
        <v>1.2773856039732348</v>
      </c>
      <c r="BI298" s="34">
        <f t="shared" si="363"/>
        <v>2.353109152012415</v>
      </c>
      <c r="BJ298" s="25">
        <f t="shared" si="357"/>
        <v>1.1970910030960233</v>
      </c>
      <c r="BK298" s="26">
        <f t="shared" si="364"/>
        <v>0.1314835670237211</v>
      </c>
      <c r="BL298" s="16">
        <f t="shared" si="346"/>
        <v>1.1560181489163917</v>
      </c>
      <c r="BN298" s="14">
        <v>2120</v>
      </c>
      <c r="BO298" s="23">
        <v>6.5</v>
      </c>
      <c r="BP298" s="24">
        <f t="shared" si="358"/>
        <v>2.1344067648504637</v>
      </c>
      <c r="BQ298" s="34">
        <f t="shared" si="359"/>
        <v>3.4247714167309717</v>
      </c>
      <c r="BR298" s="25">
        <f t="shared" si="360"/>
        <v>2.0919560257399556</v>
      </c>
      <c r="BS298" s="26">
        <f t="shared" si="361"/>
        <v>0.11355822578643968</v>
      </c>
      <c r="BT298" s="16">
        <f t="shared" si="347"/>
        <v>1.3328153909910161</v>
      </c>
      <c r="BU298">
        <v>0.29999999999999899</v>
      </c>
    </row>
    <row r="299" spans="1:73" x14ac:dyDescent="0.35">
      <c r="A299" s="6">
        <v>2121</v>
      </c>
      <c r="B299" s="23">
        <v>4</v>
      </c>
      <c r="C299" s="24">
        <f t="shared" si="320"/>
        <v>1.3518478337698943</v>
      </c>
      <c r="D299" s="34">
        <f t="shared" si="321"/>
        <v>2.2235169613524199</v>
      </c>
      <c r="E299" s="25">
        <f t="shared" si="322"/>
        <v>1.2669491713114158</v>
      </c>
      <c r="F299" s="26">
        <f t="shared" si="323"/>
        <v>0.14024021404671022</v>
      </c>
      <c r="G299" s="16">
        <f t="shared" si="324"/>
        <v>0.95656779004100412</v>
      </c>
      <c r="I299" s="6">
        <v>2121</v>
      </c>
      <c r="J299" s="23">
        <v>4</v>
      </c>
      <c r="K299" s="24">
        <f t="shared" si="348"/>
        <v>1.4982697369128064</v>
      </c>
      <c r="L299" s="34">
        <f t="shared" si="349"/>
        <v>2.343108914705391</v>
      </c>
      <c r="M299" s="25">
        <f t="shared" si="350"/>
        <v>1.4509367918544478</v>
      </c>
      <c r="N299" s="26">
        <f t="shared" si="351"/>
        <v>0.14729202354545981</v>
      </c>
      <c r="O299" s="16">
        <f t="shared" si="352"/>
        <v>0.89217212285094316</v>
      </c>
      <c r="Q299" s="6">
        <v>2121</v>
      </c>
      <c r="R299" s="23">
        <v>4</v>
      </c>
      <c r="S299" s="24">
        <f t="shared" si="329"/>
        <v>1.3499458594252831</v>
      </c>
      <c r="T299" s="34">
        <f t="shared" si="330"/>
        <v>2.167664349917048</v>
      </c>
      <c r="U299" s="25">
        <f t="shared" si="331"/>
        <v>1.1810220767954585</v>
      </c>
      <c r="V299" s="26">
        <f t="shared" si="332"/>
        <v>0.14456269108112604</v>
      </c>
      <c r="W299" s="16">
        <f t="shared" si="325"/>
        <v>0.98664227312158959</v>
      </c>
      <c r="Y299" s="6">
        <v>2121</v>
      </c>
      <c r="Z299" s="23">
        <v>4</v>
      </c>
      <c r="AA299" s="24">
        <f t="shared" si="333"/>
        <v>1.4114585691041239</v>
      </c>
      <c r="AB299" s="34">
        <f t="shared" si="334"/>
        <v>2.2141410980460159</v>
      </c>
      <c r="AC299" s="25">
        <f t="shared" si="335"/>
        <v>1.2525247662246399</v>
      </c>
      <c r="AD299" s="26">
        <f t="shared" si="336"/>
        <v>0.27852050841247217</v>
      </c>
      <c r="AE299" s="16">
        <f t="shared" si="326"/>
        <v>0.96161633182137596</v>
      </c>
      <c r="AG299" s="6">
        <v>2121</v>
      </c>
      <c r="AH299" s="23">
        <v>4</v>
      </c>
      <c r="AI299" s="24">
        <f t="shared" si="337"/>
        <v>1.4664815295955813</v>
      </c>
      <c r="AJ299" s="34">
        <f t="shared" si="338"/>
        <v>2.3215200721820604</v>
      </c>
      <c r="AK299" s="25">
        <f t="shared" si="339"/>
        <v>1.4177231879724008</v>
      </c>
      <c r="AL299" s="26">
        <f t="shared" si="340"/>
        <v>7.4092697279781072E-2</v>
      </c>
      <c r="AM299" s="16">
        <f t="shared" si="327"/>
        <v>0.90379688420965953</v>
      </c>
      <c r="AO299" s="6">
        <v>2121</v>
      </c>
      <c r="AP299" s="23">
        <v>4.5</v>
      </c>
      <c r="AQ299" s="24">
        <f t="shared" si="341"/>
        <v>1.6106173392930558</v>
      </c>
      <c r="AR299" s="34">
        <f t="shared" si="342"/>
        <v>2.5555793002779499</v>
      </c>
      <c r="AS299" s="25">
        <f t="shared" si="343"/>
        <v>1.5085835388891538</v>
      </c>
      <c r="AT299" s="26">
        <f t="shared" si="344"/>
        <v>0.15447036996780722</v>
      </c>
      <c r="AU299" s="16">
        <f t="shared" si="328"/>
        <v>1.0469957613887961</v>
      </c>
      <c r="AW299" s="6">
        <v>2121</v>
      </c>
      <c r="AX299" s="23">
        <v>4.5</v>
      </c>
      <c r="AY299" s="24">
        <f t="shared" si="353"/>
        <v>2.4886869827477969</v>
      </c>
      <c r="AZ299" s="34">
        <f t="shared" si="354"/>
        <v>3.1614953295850987</v>
      </c>
      <c r="BA299" s="25">
        <f t="shared" si="355"/>
        <v>2.4407620455155365</v>
      </c>
      <c r="BB299" s="26">
        <f t="shared" si="362"/>
        <v>0.12854720063873565</v>
      </c>
      <c r="BC299" s="16">
        <f t="shared" si="345"/>
        <v>0.72073328406956216</v>
      </c>
      <c r="BD299">
        <v>0.28999999999999898</v>
      </c>
      <c r="BF299" s="6">
        <v>2121</v>
      </c>
      <c r="BG299" s="23">
        <v>6.5</v>
      </c>
      <c r="BH299" s="24">
        <f t="shared" si="356"/>
        <v>1.2783580834735768</v>
      </c>
      <c r="BI299" s="34">
        <f t="shared" si="363"/>
        <v>2.3537499637593564</v>
      </c>
      <c r="BJ299" s="25">
        <f t="shared" si="357"/>
        <v>1.1980768673220872</v>
      </c>
      <c r="BK299" s="26">
        <f t="shared" si="364"/>
        <v>0.13264706290997458</v>
      </c>
      <c r="BL299" s="16">
        <f t="shared" si="346"/>
        <v>1.1556730964372692</v>
      </c>
      <c r="BN299" s="6">
        <v>2121</v>
      </c>
      <c r="BO299" s="23">
        <v>6.5</v>
      </c>
      <c r="BP299" s="24">
        <f t="shared" si="358"/>
        <v>2.159509299645491</v>
      </c>
      <c r="BQ299" s="34">
        <f t="shared" si="359"/>
        <v>3.4486847203499993</v>
      </c>
      <c r="BR299" s="25">
        <f t="shared" si="360"/>
        <v>2.1179764928461524</v>
      </c>
      <c r="BS299" s="26">
        <f t="shared" si="361"/>
        <v>0.11416015052266197</v>
      </c>
      <c r="BT299" s="16">
        <f t="shared" si="347"/>
        <v>1.3307082275038469</v>
      </c>
      <c r="BU299">
        <v>0.28999999999999898</v>
      </c>
    </row>
    <row r="300" spans="1:73" x14ac:dyDescent="0.35">
      <c r="A300" s="14">
        <v>2122</v>
      </c>
      <c r="B300" s="23">
        <v>4</v>
      </c>
      <c r="C300" s="24">
        <f t="shared" si="320"/>
        <v>1.35269864106152</v>
      </c>
      <c r="D300" s="34">
        <f t="shared" si="321"/>
        <v>2.224087258260814</v>
      </c>
      <c r="E300" s="25">
        <f t="shared" si="322"/>
        <v>1.2678265511704832</v>
      </c>
      <c r="F300" s="26">
        <f t="shared" si="323"/>
        <v>0.14147024433498612</v>
      </c>
      <c r="G300" s="16">
        <f t="shared" si="324"/>
        <v>0.95626070709033084</v>
      </c>
      <c r="I300" s="14">
        <v>2122</v>
      </c>
      <c r="J300" s="23">
        <v>4</v>
      </c>
      <c r="K300" s="24">
        <f t="shared" si="348"/>
        <v>1.4994378175158332</v>
      </c>
      <c r="L300" s="34">
        <f t="shared" si="349"/>
        <v>2.3438732645724656</v>
      </c>
      <c r="M300" s="25">
        <f t="shared" si="350"/>
        <v>1.4521127147268702</v>
      </c>
      <c r="N300" s="26">
        <f t="shared" si="351"/>
        <v>0.14868393833337049</v>
      </c>
      <c r="O300" s="16">
        <f t="shared" si="352"/>
        <v>0.89176054984559538</v>
      </c>
      <c r="Q300" s="14">
        <v>2122</v>
      </c>
      <c r="R300" s="23">
        <v>4</v>
      </c>
      <c r="S300" s="24">
        <f t="shared" si="329"/>
        <v>1.350780927330836</v>
      </c>
      <c r="T300" s="34">
        <f t="shared" si="330"/>
        <v>2.1682417432663188</v>
      </c>
      <c r="U300" s="25">
        <f t="shared" si="331"/>
        <v>1.1819103742558748</v>
      </c>
      <c r="V300" s="26">
        <f t="shared" si="332"/>
        <v>0.14577758714641353</v>
      </c>
      <c r="W300" s="16">
        <f t="shared" si="325"/>
        <v>0.98633136901044405</v>
      </c>
      <c r="Y300" s="14">
        <v>2122</v>
      </c>
      <c r="Z300" s="23">
        <v>4</v>
      </c>
      <c r="AA300" s="24">
        <f t="shared" si="333"/>
        <v>1.4130597441341342</v>
      </c>
      <c r="AB300" s="34">
        <f t="shared" si="334"/>
        <v>2.2152457632365166</v>
      </c>
      <c r="AC300" s="25">
        <f t="shared" si="335"/>
        <v>1.2542242511331025</v>
      </c>
      <c r="AD300" s="26">
        <f t="shared" si="336"/>
        <v>0.28082247207915378</v>
      </c>
      <c r="AE300" s="16">
        <f t="shared" si="326"/>
        <v>0.96102151210341402</v>
      </c>
      <c r="AG300" s="14">
        <v>2122</v>
      </c>
      <c r="AH300" s="23">
        <v>4</v>
      </c>
      <c r="AI300" s="24">
        <f t="shared" si="337"/>
        <v>1.4672099407980976</v>
      </c>
      <c r="AJ300" s="34">
        <f t="shared" si="338"/>
        <v>2.3219930442287215</v>
      </c>
      <c r="AK300" s="25">
        <f t="shared" si="339"/>
        <v>1.4184508372749565</v>
      </c>
      <c r="AL300" s="26">
        <f t="shared" si="340"/>
        <v>7.4799350954029495E-2</v>
      </c>
      <c r="AM300" s="16">
        <f t="shared" si="327"/>
        <v>0.90354220695376508</v>
      </c>
      <c r="AO300" s="14">
        <v>2122</v>
      </c>
      <c r="AP300" s="23">
        <v>4.5</v>
      </c>
      <c r="AQ300" s="24">
        <f t="shared" si="341"/>
        <v>1.6116079218098114</v>
      </c>
      <c r="AR300" s="34">
        <f t="shared" si="342"/>
        <v>2.5562453905675655</v>
      </c>
      <c r="AS300" s="25">
        <f t="shared" si="343"/>
        <v>1.5096082931808703</v>
      </c>
      <c r="AT300" s="26">
        <f t="shared" si="344"/>
        <v>0.15594862545518318</v>
      </c>
      <c r="AU300" s="16">
        <f t="shared" si="328"/>
        <v>1.0466370973866952</v>
      </c>
      <c r="AW300" s="14">
        <v>2122</v>
      </c>
      <c r="AX300" s="23">
        <v>4.5</v>
      </c>
      <c r="AY300" s="24">
        <f t="shared" si="353"/>
        <v>2.5116822006679813</v>
      </c>
      <c r="AZ300" s="34">
        <f t="shared" si="354"/>
        <v>3.1772322905338157</v>
      </c>
      <c r="BA300" s="25">
        <f t="shared" si="355"/>
        <v>2.4649727546674085</v>
      </c>
      <c r="BB300" s="26">
        <f t="shared" si="362"/>
        <v>0.12922414913149757</v>
      </c>
      <c r="BC300" s="16">
        <f t="shared" si="345"/>
        <v>0.71225953586640722</v>
      </c>
      <c r="BD300">
        <v>0.27999999999999903</v>
      </c>
      <c r="BF300" s="14">
        <v>2122</v>
      </c>
      <c r="BG300" s="23">
        <v>6.5</v>
      </c>
      <c r="BH300" s="24">
        <f t="shared" si="356"/>
        <v>1.2793288393303761</v>
      </c>
      <c r="BI300" s="34">
        <f t="shared" si="363"/>
        <v>2.3543897247376169</v>
      </c>
      <c r="BJ300" s="25">
        <f t="shared" si="357"/>
        <v>1.1990611149809487</v>
      </c>
      <c r="BK300" s="26">
        <f t="shared" si="364"/>
        <v>0.13381036326286483</v>
      </c>
      <c r="BL300" s="16">
        <f t="shared" si="346"/>
        <v>1.1553286097566682</v>
      </c>
      <c r="BN300" s="14">
        <v>2122</v>
      </c>
      <c r="BO300" s="23">
        <v>6.5</v>
      </c>
      <c r="BP300" s="24">
        <f t="shared" si="358"/>
        <v>2.1851310030932853</v>
      </c>
      <c r="BQ300" s="34">
        <f t="shared" si="359"/>
        <v>3.4729509833488867</v>
      </c>
      <c r="BR300" s="25">
        <f t="shared" si="360"/>
        <v>2.1445399743829014</v>
      </c>
      <c r="BS300" s="26">
        <f t="shared" si="361"/>
        <v>0.11474842630107333</v>
      </c>
      <c r="BT300" s="16">
        <f t="shared" si="347"/>
        <v>1.3284110089659853</v>
      </c>
      <c r="BU300">
        <v>0.27999999999999903</v>
      </c>
    </row>
    <row r="301" spans="1:73" x14ac:dyDescent="0.35">
      <c r="A301" s="6">
        <v>2123</v>
      </c>
      <c r="B301" s="23">
        <v>4</v>
      </c>
      <c r="C301" s="24">
        <f t="shared" si="320"/>
        <v>1.3535484931275092</v>
      </c>
      <c r="D301" s="34">
        <f t="shared" si="321"/>
        <v>2.2246569602128217</v>
      </c>
      <c r="E301" s="25">
        <f t="shared" si="322"/>
        <v>1.2687030157120334</v>
      </c>
      <c r="F301" s="26">
        <f t="shared" si="323"/>
        <v>0.14269988893521041</v>
      </c>
      <c r="G301" s="16">
        <f t="shared" si="324"/>
        <v>0.9559539445007883</v>
      </c>
      <c r="I301" s="6">
        <v>2123</v>
      </c>
      <c r="J301" s="23">
        <v>4</v>
      </c>
      <c r="K301" s="24">
        <f t="shared" si="348"/>
        <v>1.500591366103762</v>
      </c>
      <c r="L301" s="34">
        <f t="shared" si="349"/>
        <v>2.344628493985669</v>
      </c>
      <c r="M301" s="25">
        <f t="shared" si="350"/>
        <v>1.4532746061317985</v>
      </c>
      <c r="N301" s="26">
        <f t="shared" si="351"/>
        <v>0.15007560774431059</v>
      </c>
      <c r="O301" s="16">
        <f t="shared" si="352"/>
        <v>0.89135388785387049</v>
      </c>
      <c r="Q301" s="6">
        <v>2123</v>
      </c>
      <c r="R301" s="23">
        <v>4</v>
      </c>
      <c r="S301" s="24">
        <f t="shared" si="329"/>
        <v>1.351615731518186</v>
      </c>
      <c r="T301" s="34">
        <f t="shared" si="330"/>
        <v>2.16881895434899</v>
      </c>
      <c r="U301" s="25">
        <f t="shared" si="331"/>
        <v>1.1827983913061384</v>
      </c>
      <c r="V301" s="26">
        <f t="shared" si="332"/>
        <v>0.14699210038534913</v>
      </c>
      <c r="W301" s="16">
        <f t="shared" si="325"/>
        <v>0.98602056304285157</v>
      </c>
      <c r="Y301" s="6">
        <v>2123</v>
      </c>
      <c r="Z301" s="23">
        <v>4</v>
      </c>
      <c r="AA301" s="24">
        <f t="shared" si="333"/>
        <v>1.4146599281393955</v>
      </c>
      <c r="AB301" s="34">
        <f t="shared" si="334"/>
        <v>2.2163497447891256</v>
      </c>
      <c r="AC301" s="25">
        <f t="shared" si="335"/>
        <v>1.2559226842909625</v>
      </c>
      <c r="AD301" s="26">
        <f t="shared" si="336"/>
        <v>0.2831230118450731</v>
      </c>
      <c r="AE301" s="16">
        <f t="shared" si="326"/>
        <v>0.96042706049816307</v>
      </c>
      <c r="AG301" s="6">
        <v>2123</v>
      </c>
      <c r="AH301" s="23">
        <v>4</v>
      </c>
      <c r="AI301" s="24">
        <f t="shared" si="337"/>
        <v>1.4679236454294191</v>
      </c>
      <c r="AJ301" s="34">
        <f t="shared" si="338"/>
        <v>2.3224567918298074</v>
      </c>
      <c r="AK301" s="25">
        <f t="shared" si="339"/>
        <v>1.4191642951227805</v>
      </c>
      <c r="AL301" s="26">
        <f t="shared" si="340"/>
        <v>7.5506008204850344E-2</v>
      </c>
      <c r="AM301" s="16">
        <f t="shared" si="327"/>
        <v>0.90329249670702683</v>
      </c>
      <c r="AO301" s="6">
        <v>2123</v>
      </c>
      <c r="AP301" s="23">
        <v>4.5</v>
      </c>
      <c r="AQ301" s="24">
        <f t="shared" si="341"/>
        <v>1.6125973835637211</v>
      </c>
      <c r="AR301" s="34">
        <f t="shared" si="342"/>
        <v>2.5569107808224798</v>
      </c>
      <c r="AS301" s="25">
        <f t="shared" si="343"/>
        <v>1.5106319704961231</v>
      </c>
      <c r="AT301" s="26">
        <f t="shared" si="344"/>
        <v>0.15742638506485851</v>
      </c>
      <c r="AU301" s="16">
        <f t="shared" si="328"/>
        <v>1.0462788103263567</v>
      </c>
      <c r="AW301" s="6">
        <v>2123</v>
      </c>
      <c r="AX301" s="23">
        <v>4.5</v>
      </c>
      <c r="AY301" s="24">
        <f t="shared" si="353"/>
        <v>2.5350590929966628</v>
      </c>
      <c r="AZ301" s="34">
        <f t="shared" si="354"/>
        <v>3.1932327281624477</v>
      </c>
      <c r="BA301" s="25">
        <f t="shared" si="355"/>
        <v>2.4895888125576118</v>
      </c>
      <c r="BB301" s="26">
        <f t="shared" si="362"/>
        <v>0.12988313870307802</v>
      </c>
      <c r="BC301" s="16">
        <f t="shared" si="345"/>
        <v>0.70364391560483597</v>
      </c>
      <c r="BD301">
        <v>0.26999999999999902</v>
      </c>
      <c r="BF301" s="6">
        <v>2123</v>
      </c>
      <c r="BG301" s="23">
        <v>6.5</v>
      </c>
      <c r="BH301" s="24">
        <f t="shared" si="356"/>
        <v>1.2802980033938656</v>
      </c>
      <c r="BI301" s="34">
        <f t="shared" si="363"/>
        <v>2.3550285145800522</v>
      </c>
      <c r="BJ301" s="25">
        <f t="shared" si="357"/>
        <v>1.2000438685846961</v>
      </c>
      <c r="BK301" s="26">
        <f t="shared" si="364"/>
        <v>0.13497346666589627</v>
      </c>
      <c r="BL301" s="16">
        <f t="shared" si="346"/>
        <v>1.1549846459953561</v>
      </c>
      <c r="BN301" s="6">
        <v>2123</v>
      </c>
      <c r="BO301" s="23">
        <v>6.5</v>
      </c>
      <c r="BP301" s="24">
        <f t="shared" si="358"/>
        <v>2.2112873992754833</v>
      </c>
      <c r="BQ301" s="34">
        <f t="shared" si="359"/>
        <v>3.4975808282460741</v>
      </c>
      <c r="BR301" s="25">
        <f t="shared" si="360"/>
        <v>2.1716628126862672</v>
      </c>
      <c r="BS301" s="26">
        <f t="shared" si="361"/>
        <v>0.11532269567193154</v>
      </c>
      <c r="BT301" s="16">
        <f t="shared" si="347"/>
        <v>1.3259180155598069</v>
      </c>
      <c r="BU301">
        <v>0.26999999999999902</v>
      </c>
    </row>
    <row r="302" spans="1:73" x14ac:dyDescent="0.35">
      <c r="A302" s="6">
        <v>2124</v>
      </c>
      <c r="B302" s="23">
        <v>4</v>
      </c>
      <c r="C302" s="24">
        <f t="shared" si="320"/>
        <v>1.3543974585940683</v>
      </c>
      <c r="D302" s="34">
        <f t="shared" si="321"/>
        <v>2.2252261086666669</v>
      </c>
      <c r="E302" s="25">
        <f t="shared" si="322"/>
        <v>1.2695786287179489</v>
      </c>
      <c r="F302" s="26">
        <f t="shared" si="323"/>
        <v>0.14392914733921214</v>
      </c>
      <c r="G302" s="16">
        <f t="shared" si="324"/>
        <v>0.95564747994871801</v>
      </c>
      <c r="I302" s="14">
        <v>2124</v>
      </c>
      <c r="J302" s="23">
        <v>4</v>
      </c>
      <c r="K302" s="24">
        <f t="shared" si="348"/>
        <v>1.5017311502009287</v>
      </c>
      <c r="L302" s="34">
        <f t="shared" si="349"/>
        <v>2.3453750840397154</v>
      </c>
      <c r="M302" s="25">
        <f t="shared" si="350"/>
        <v>1.4544232062149469</v>
      </c>
      <c r="N302" s="26">
        <f t="shared" si="351"/>
        <v>0.15146701786154534</v>
      </c>
      <c r="O302" s="16">
        <f t="shared" si="352"/>
        <v>0.89095187782476848</v>
      </c>
      <c r="Q302" s="14">
        <v>2124</v>
      </c>
      <c r="R302" s="23">
        <v>4</v>
      </c>
      <c r="S302" s="24">
        <f t="shared" si="329"/>
        <v>1.3524502721816827</v>
      </c>
      <c r="T302" s="34">
        <f t="shared" si="330"/>
        <v>2.1693959832846286</v>
      </c>
      <c r="U302" s="25">
        <f t="shared" si="331"/>
        <v>1.1836861281301978</v>
      </c>
      <c r="V302" s="26">
        <f t="shared" si="332"/>
        <v>0.14820623091809362</v>
      </c>
      <c r="W302" s="16">
        <f t="shared" si="325"/>
        <v>0.98570985515443077</v>
      </c>
      <c r="Y302" s="14">
        <v>2124</v>
      </c>
      <c r="Z302" s="23">
        <v>4</v>
      </c>
      <c r="AA302" s="24">
        <f t="shared" si="333"/>
        <v>1.4162591218478415</v>
      </c>
      <c r="AB302" s="34">
        <f t="shared" si="334"/>
        <v>2.2174530431908446</v>
      </c>
      <c r="AC302" s="25">
        <f t="shared" si="335"/>
        <v>1.2576200664474535</v>
      </c>
      <c r="AD302" s="26">
        <f t="shared" si="336"/>
        <v>0.28542212859000626</v>
      </c>
      <c r="AE302" s="16">
        <f t="shared" si="326"/>
        <v>0.95983297674339108</v>
      </c>
      <c r="AG302" s="14">
        <v>2124</v>
      </c>
      <c r="AH302" s="23">
        <v>4</v>
      </c>
      <c r="AI302" s="24">
        <f t="shared" si="337"/>
        <v>1.4686234305710475</v>
      </c>
      <c r="AJ302" s="34">
        <f t="shared" si="338"/>
        <v>2.3229118085123499</v>
      </c>
      <c r="AK302" s="25">
        <f t="shared" si="339"/>
        <v>1.4198643207882311</v>
      </c>
      <c r="AL302" s="26">
        <f t="shared" si="340"/>
        <v>7.6212661969818699E-2</v>
      </c>
      <c r="AM302" s="16">
        <f t="shared" si="327"/>
        <v>0.9030474877241188</v>
      </c>
      <c r="AO302" s="14">
        <v>2124</v>
      </c>
      <c r="AP302" s="23">
        <v>4.5</v>
      </c>
      <c r="AQ302" s="24">
        <f t="shared" si="341"/>
        <v>1.6135858054322365</v>
      </c>
      <c r="AR302" s="34">
        <f t="shared" si="342"/>
        <v>2.5575755199042383</v>
      </c>
      <c r="AS302" s="25">
        <f t="shared" si="343"/>
        <v>1.5116546460065203</v>
      </c>
      <c r="AT302" s="26">
        <f t="shared" si="344"/>
        <v>0.15890364824494135</v>
      </c>
      <c r="AU302" s="16">
        <f t="shared" si="328"/>
        <v>1.0459208738977179</v>
      </c>
      <c r="AW302" s="14">
        <v>2124</v>
      </c>
      <c r="AX302" s="23">
        <v>4.5</v>
      </c>
      <c r="AY302" s="24">
        <f t="shared" si="353"/>
        <v>2.5588273738531275</v>
      </c>
      <c r="AZ302" s="34">
        <f t="shared" si="354"/>
        <v>3.209503382702708</v>
      </c>
      <c r="BA302" s="25">
        <f t="shared" si="355"/>
        <v>2.514620588773397</v>
      </c>
      <c r="BB302" s="26">
        <f t="shared" si="362"/>
        <v>0.1305238167477118</v>
      </c>
      <c r="BC302" s="16">
        <f t="shared" si="345"/>
        <v>0.69488279392931096</v>
      </c>
      <c r="BD302">
        <v>0.25999999999999901</v>
      </c>
      <c r="BF302" s="14">
        <v>2124</v>
      </c>
      <c r="BG302" s="23">
        <v>6.5</v>
      </c>
      <c r="BH302" s="24">
        <f t="shared" si="356"/>
        <v>1.2812656962986357</v>
      </c>
      <c r="BI302" s="34">
        <f t="shared" si="363"/>
        <v>2.3556664061458239</v>
      </c>
      <c r="BJ302" s="25">
        <f t="shared" si="357"/>
        <v>1.2010252402243449</v>
      </c>
      <c r="BK302" s="26">
        <f t="shared" si="364"/>
        <v>0.13613637182639324</v>
      </c>
      <c r="BL302" s="16">
        <f t="shared" si="346"/>
        <v>1.154641165921479</v>
      </c>
      <c r="BN302" s="14">
        <v>2124</v>
      </c>
      <c r="BO302" s="23">
        <v>6.5</v>
      </c>
      <c r="BP302" s="24">
        <f t="shared" si="358"/>
        <v>2.2379945800818501</v>
      </c>
      <c r="BQ302" s="34">
        <f t="shared" si="359"/>
        <v>3.5225852686606336</v>
      </c>
      <c r="BR302" s="25">
        <f t="shared" si="360"/>
        <v>2.1993619517855896</v>
      </c>
      <c r="BS302" s="26">
        <f t="shared" si="361"/>
        <v>0.11588258883564546</v>
      </c>
      <c r="BT302" s="16">
        <f t="shared" si="347"/>
        <v>1.323223316875044</v>
      </c>
      <c r="BU302">
        <v>0.25999999999999901</v>
      </c>
    </row>
    <row r="303" spans="1:73" x14ac:dyDescent="0.35">
      <c r="A303" s="14">
        <v>2125</v>
      </c>
      <c r="B303" s="23">
        <v>4</v>
      </c>
      <c r="C303" s="24">
        <f t="shared" si="320"/>
        <v>1.3552455992419232</v>
      </c>
      <c r="D303" s="34">
        <f t="shared" si="321"/>
        <v>2.2257947409456769</v>
      </c>
      <c r="E303" s="25">
        <f t="shared" si="322"/>
        <v>1.2704534476087339</v>
      </c>
      <c r="F303" s="26">
        <f t="shared" si="323"/>
        <v>0.14515801910201198</v>
      </c>
      <c r="G303" s="16">
        <f t="shared" si="324"/>
        <v>0.95534129333694295</v>
      </c>
      <c r="I303" s="6">
        <v>2125</v>
      </c>
      <c r="J303" s="23">
        <v>4</v>
      </c>
      <c r="K303" s="24">
        <f t="shared" si="348"/>
        <v>1.5028578958702952</v>
      </c>
      <c r="L303" s="34">
        <f t="shared" si="349"/>
        <v>2.346113489840993</v>
      </c>
      <c r="M303" s="25">
        <f t="shared" si="350"/>
        <v>1.4555592151399894</v>
      </c>
      <c r="N303" s="26">
        <f t="shared" si="351"/>
        <v>0.15285815553008375</v>
      </c>
      <c r="O303" s="16">
        <f t="shared" si="352"/>
        <v>0.89055427470100357</v>
      </c>
      <c r="Q303" s="6">
        <v>2125</v>
      </c>
      <c r="R303" s="23">
        <v>4</v>
      </c>
      <c r="S303" s="24">
        <f t="shared" si="329"/>
        <v>1.3532845494941972</v>
      </c>
      <c r="T303" s="34">
        <f t="shared" si="330"/>
        <v>2.1699728301808032</v>
      </c>
      <c r="U303" s="25">
        <f t="shared" si="331"/>
        <v>1.1845735848935437</v>
      </c>
      <c r="V303" s="26">
        <f t="shared" si="332"/>
        <v>0.14941997886486091</v>
      </c>
      <c r="W303" s="16">
        <f t="shared" si="325"/>
        <v>0.98539924528725953</v>
      </c>
      <c r="Y303" s="6">
        <v>2125</v>
      </c>
      <c r="Z303" s="23">
        <v>4</v>
      </c>
      <c r="AA303" s="24">
        <f t="shared" si="333"/>
        <v>1.4178573259649287</v>
      </c>
      <c r="AB303" s="34">
        <f t="shared" si="334"/>
        <v>2.2185556589160846</v>
      </c>
      <c r="AC303" s="25">
        <f t="shared" si="335"/>
        <v>1.2593163983324382</v>
      </c>
      <c r="AD303" s="26">
        <f t="shared" si="336"/>
        <v>0.28771982319337569</v>
      </c>
      <c r="AE303" s="16">
        <f t="shared" si="326"/>
        <v>0.95923926058364639</v>
      </c>
      <c r="AG303" s="6">
        <v>2125</v>
      </c>
      <c r="AH303" s="23">
        <v>4</v>
      </c>
      <c r="AI303" s="24">
        <f t="shared" si="337"/>
        <v>1.4693100409446453</v>
      </c>
      <c r="AJ303" s="34">
        <f t="shared" si="338"/>
        <v>2.3233585612423417</v>
      </c>
      <c r="AK303" s="25">
        <f t="shared" si="339"/>
        <v>1.4205516326805261</v>
      </c>
      <c r="AL303" s="26">
        <f t="shared" si="340"/>
        <v>7.6919305567849414E-2</v>
      </c>
      <c r="AM303" s="16">
        <f t="shared" si="327"/>
        <v>0.90280692856181566</v>
      </c>
      <c r="AO303" s="6">
        <v>2125</v>
      </c>
      <c r="AP303" s="23">
        <v>4.5</v>
      </c>
      <c r="AQ303" s="24">
        <f t="shared" si="341"/>
        <v>1.6145732599980558</v>
      </c>
      <c r="AR303" s="34">
        <f t="shared" si="342"/>
        <v>2.5582396516639685</v>
      </c>
      <c r="AS303" s="25">
        <f t="shared" si="343"/>
        <v>1.5126763871753368</v>
      </c>
      <c r="AT303" s="26">
        <f t="shared" si="344"/>
        <v>0.16038041451773438</v>
      </c>
      <c r="AU303" s="16">
        <f t="shared" si="328"/>
        <v>1.0455632644886317</v>
      </c>
      <c r="AW303" s="6">
        <v>2125</v>
      </c>
      <c r="AX303" s="23">
        <v>4.5</v>
      </c>
      <c r="AY303" s="24">
        <f t="shared" si="353"/>
        <v>2.5829970556960413</v>
      </c>
      <c r="AZ303" s="34">
        <f t="shared" si="354"/>
        <v>3.2260512031093889</v>
      </c>
      <c r="BA303" s="25">
        <f t="shared" si="355"/>
        <v>2.5400787740144448</v>
      </c>
      <c r="BB303" s="26">
        <f t="shared" si="362"/>
        <v>0.13114582083005377</v>
      </c>
      <c r="BC303" s="16">
        <f t="shared" si="345"/>
        <v>0.68597242909494405</v>
      </c>
      <c r="BD303">
        <v>0.249999999999999</v>
      </c>
      <c r="BF303" s="6">
        <v>2125</v>
      </c>
      <c r="BG303" s="23">
        <v>6.5</v>
      </c>
      <c r="BH303" s="24">
        <f t="shared" si="356"/>
        <v>1.2822320284179067</v>
      </c>
      <c r="BI303" s="34">
        <f t="shared" si="363"/>
        <v>2.3563034660967253</v>
      </c>
      <c r="BJ303" s="25">
        <f t="shared" si="357"/>
        <v>1.2020053324565003</v>
      </c>
      <c r="BK303" s="26">
        <f t="shared" si="364"/>
        <v>0.13729907756496434</v>
      </c>
      <c r="BL303" s="16">
        <f t="shared" si="346"/>
        <v>1.1542981336402249</v>
      </c>
      <c r="BN303" s="6">
        <v>2125</v>
      </c>
      <c r="BO303" s="23">
        <v>6.5</v>
      </c>
      <c r="BP303" s="24">
        <f t="shared" si="358"/>
        <v>2.2652692298744754</v>
      </c>
      <c r="BQ303" s="34">
        <f t="shared" si="359"/>
        <v>3.5479757263765928</v>
      </c>
      <c r="BR303" s="25">
        <f t="shared" si="360"/>
        <v>2.2276549636562955</v>
      </c>
      <c r="BS303" s="26">
        <f t="shared" si="361"/>
        <v>0.11642772312866256</v>
      </c>
      <c r="BT303" s="16">
        <f t="shared" si="347"/>
        <v>1.3203207627202973</v>
      </c>
      <c r="BU303">
        <v>0.249999999999999</v>
      </c>
    </row>
    <row r="304" spans="1:73" x14ac:dyDescent="0.35">
      <c r="A304" s="6">
        <v>2126</v>
      </c>
      <c r="B304" s="23">
        <v>4</v>
      </c>
      <c r="C304" s="24">
        <f t="shared" si="320"/>
        <v>1.3560929706900098</v>
      </c>
      <c r="D304" s="34">
        <f t="shared" si="321"/>
        <v>2.2263628906512523</v>
      </c>
      <c r="E304" s="25">
        <f t="shared" si="322"/>
        <v>1.2713275240788497</v>
      </c>
      <c r="F304" s="26">
        <f t="shared" si="323"/>
        <v>0.14638650383550705</v>
      </c>
      <c r="G304" s="16">
        <f t="shared" si="324"/>
        <v>0.95503536657240251</v>
      </c>
      <c r="I304" s="14">
        <v>2126</v>
      </c>
      <c r="J304" s="23">
        <v>4</v>
      </c>
      <c r="K304" s="24">
        <f t="shared" si="348"/>
        <v>1.5039722899535208</v>
      </c>
      <c r="L304" s="34">
        <f t="shared" si="349"/>
        <v>2.3468441419116557</v>
      </c>
      <c r="M304" s="25">
        <f t="shared" si="350"/>
        <v>1.456683295248701</v>
      </c>
      <c r="N304" s="26">
        <f t="shared" si="351"/>
        <v>0.15424900831551963</v>
      </c>
      <c r="O304" s="16">
        <f t="shared" si="352"/>
        <v>0.8901608466629547</v>
      </c>
      <c r="Q304" s="14">
        <v>2126</v>
      </c>
      <c r="R304" s="23">
        <v>4</v>
      </c>
      <c r="S304" s="24">
        <f t="shared" si="329"/>
        <v>1.3541185636112545</v>
      </c>
      <c r="T304" s="34">
        <f t="shared" si="330"/>
        <v>2.1705494951353934</v>
      </c>
      <c r="U304" s="25">
        <f t="shared" si="331"/>
        <v>1.185460761746759</v>
      </c>
      <c r="V304" s="26">
        <f t="shared" si="332"/>
        <v>0.15063334434590045</v>
      </c>
      <c r="W304" s="16">
        <f t="shared" si="325"/>
        <v>0.98508873338863445</v>
      </c>
      <c r="Y304" s="14">
        <v>2126</v>
      </c>
      <c r="Z304" s="23">
        <v>4</v>
      </c>
      <c r="AA304" s="24">
        <f t="shared" si="333"/>
        <v>1.4194545411778738</v>
      </c>
      <c r="AB304" s="34">
        <f t="shared" si="334"/>
        <v>2.2196575924290292</v>
      </c>
      <c r="AC304" s="25">
        <f t="shared" si="335"/>
        <v>1.2610116806600453</v>
      </c>
      <c r="AD304" s="26">
        <f t="shared" si="336"/>
        <v>0.29001609653421379</v>
      </c>
      <c r="AE304" s="16">
        <f t="shared" si="326"/>
        <v>0.95864591176898384</v>
      </c>
      <c r="AG304" s="14">
        <v>2126</v>
      </c>
      <c r="AH304" s="23">
        <v>4</v>
      </c>
      <c r="AI304" s="24">
        <f t="shared" si="337"/>
        <v>1.4699841811918364</v>
      </c>
      <c r="AJ304" s="34">
        <f t="shared" si="338"/>
        <v>2.3237974918542474</v>
      </c>
      <c r="AK304" s="25">
        <f t="shared" si="339"/>
        <v>1.4212269105449964</v>
      </c>
      <c r="AL304" s="26">
        <f t="shared" si="340"/>
        <v>7.7625932678673182E-2</v>
      </c>
      <c r="AM304" s="16">
        <f t="shared" si="327"/>
        <v>0.90257058130925105</v>
      </c>
      <c r="AO304" s="14">
        <v>2126</v>
      </c>
      <c r="AP304" s="23">
        <v>4.5</v>
      </c>
      <c r="AQ304" s="24">
        <f t="shared" si="341"/>
        <v>1.6155598124010182</v>
      </c>
      <c r="AR304" s="34">
        <f t="shared" si="342"/>
        <v>2.5589032154569731</v>
      </c>
      <c r="AS304" s="25">
        <f t="shared" si="343"/>
        <v>1.5136972545491894</v>
      </c>
      <c r="AT304" s="26">
        <f t="shared" si="344"/>
        <v>0.16185668347210871</v>
      </c>
      <c r="AU304" s="16">
        <f t="shared" si="328"/>
        <v>1.0452059609077837</v>
      </c>
      <c r="AW304" s="14">
        <v>2126</v>
      </c>
      <c r="AX304" s="23">
        <v>4.5</v>
      </c>
      <c r="AY304" s="24">
        <f t="shared" si="353"/>
        <v>2.6075784610373871</v>
      </c>
      <c r="AZ304" s="34">
        <f t="shared" si="354"/>
        <v>3.2428833552432375</v>
      </c>
      <c r="BA304" s="25">
        <f t="shared" si="355"/>
        <v>2.5659743926819041</v>
      </c>
      <c r="BB304" s="26">
        <f t="shared" si="362"/>
        <v>0.13174877834245208</v>
      </c>
      <c r="BC304" s="16">
        <f t="shared" si="345"/>
        <v>0.67690896256133337</v>
      </c>
      <c r="BD304">
        <v>0.23999999999999899</v>
      </c>
      <c r="BF304" s="14">
        <v>2126</v>
      </c>
      <c r="BG304" s="23">
        <v>6.5</v>
      </c>
      <c r="BH304" s="24">
        <f t="shared" si="356"/>
        <v>1.2831971007366045</v>
      </c>
      <c r="BI304" s="34">
        <f t="shared" si="363"/>
        <v>2.3569397554244835</v>
      </c>
      <c r="BJ304" s="25">
        <f t="shared" si="357"/>
        <v>1.2029842391145906</v>
      </c>
      <c r="BK304" s="26">
        <f t="shared" si="364"/>
        <v>0.1384615828058631</v>
      </c>
      <c r="BL304" s="16">
        <f t="shared" si="346"/>
        <v>1.1539555163098929</v>
      </c>
      <c r="BN304" s="14">
        <v>2126</v>
      </c>
      <c r="BO304" s="23">
        <v>6.5</v>
      </c>
      <c r="BP304" s="24">
        <f t="shared" si="358"/>
        <v>2.2931286513382627</v>
      </c>
      <c r="BQ304" s="34">
        <f t="shared" si="359"/>
        <v>3.5737640492338221</v>
      </c>
      <c r="BR304" s="25">
        <f t="shared" si="360"/>
        <v>2.2565600757443409</v>
      </c>
      <c r="BS304" s="26">
        <f t="shared" si="361"/>
        <v>0.11695770248509621</v>
      </c>
      <c r="BT304" s="16">
        <f t="shared" si="347"/>
        <v>1.3172039734894812</v>
      </c>
      <c r="BU304">
        <v>0.23999999999999899</v>
      </c>
    </row>
    <row r="305" spans="1:73" x14ac:dyDescent="0.35">
      <c r="A305" s="6">
        <v>2127</v>
      </c>
      <c r="B305" s="23">
        <v>4</v>
      </c>
      <c r="C305" s="24">
        <f t="shared" si="320"/>
        <v>1.3569396230108759</v>
      </c>
      <c r="D305" s="34">
        <f t="shared" si="321"/>
        <v>2.2269305880345902</v>
      </c>
      <c r="E305" s="25">
        <f t="shared" si="322"/>
        <v>1.2722009046686003</v>
      </c>
      <c r="F305" s="26">
        <f t="shared" si="323"/>
        <v>0.14761460120278641</v>
      </c>
      <c r="G305" s="16">
        <f t="shared" si="324"/>
        <v>0.95472968336598996</v>
      </c>
      <c r="I305" s="6">
        <v>2127</v>
      </c>
      <c r="J305" s="23">
        <v>4</v>
      </c>
      <c r="K305" s="24">
        <f t="shared" si="348"/>
        <v>1.505074982190004</v>
      </c>
      <c r="L305" s="34">
        <f t="shared" si="349"/>
        <v>2.3475674475178581</v>
      </c>
      <c r="M305" s="25">
        <f t="shared" si="350"/>
        <v>1.4577960731043973</v>
      </c>
      <c r="N305" s="26">
        <f t="shared" si="351"/>
        <v>0.1556395644650963</v>
      </c>
      <c r="O305" s="16">
        <f t="shared" si="352"/>
        <v>0.88977137441346077</v>
      </c>
      <c r="Q305" s="6">
        <v>2127</v>
      </c>
      <c r="R305" s="23">
        <v>4</v>
      </c>
      <c r="S305" s="24">
        <f t="shared" si="329"/>
        <v>1.3549523146743692</v>
      </c>
      <c r="T305" s="34">
        <f t="shared" si="330"/>
        <v>2.1711259782384493</v>
      </c>
      <c r="U305" s="25">
        <f t="shared" si="331"/>
        <v>1.1863476588283837</v>
      </c>
      <c r="V305" s="26">
        <f t="shared" si="332"/>
        <v>0.15184632748148308</v>
      </c>
      <c r="W305" s="16">
        <f t="shared" si="325"/>
        <v>0.98477831941006566</v>
      </c>
      <c r="Y305" s="6">
        <v>2127</v>
      </c>
      <c r="Z305" s="23">
        <v>4</v>
      </c>
      <c r="AA305" s="24">
        <f t="shared" si="333"/>
        <v>1.4210507681590789</v>
      </c>
      <c r="AB305" s="34">
        <f t="shared" si="334"/>
        <v>2.2207588441855393</v>
      </c>
      <c r="AC305" s="25">
        <f t="shared" si="335"/>
        <v>1.2627059141315988</v>
      </c>
      <c r="AD305" s="26">
        <f t="shared" si="336"/>
        <v>0.29231094949113379</v>
      </c>
      <c r="AE305" s="16">
        <f t="shared" si="326"/>
        <v>0.95805293005394043</v>
      </c>
      <c r="AG305" s="6">
        <v>2127</v>
      </c>
      <c r="AH305" s="23">
        <v>4</v>
      </c>
      <c r="AI305" s="24">
        <f t="shared" si="337"/>
        <v>1.470646518031312</v>
      </c>
      <c r="AJ305" s="34">
        <f t="shared" si="338"/>
        <v>2.3242290184035799</v>
      </c>
      <c r="AK305" s="25">
        <f t="shared" si="339"/>
        <v>1.4218907975439696</v>
      </c>
      <c r="AL305" s="26">
        <f t="shared" si="340"/>
        <v>7.8332537323417273E-2</v>
      </c>
      <c r="AM305" s="16">
        <f t="shared" si="327"/>
        <v>0.90233822085961024</v>
      </c>
      <c r="AO305" s="6">
        <v>2127</v>
      </c>
      <c r="AP305" s="23">
        <v>4.5</v>
      </c>
      <c r="AQ305" s="24">
        <f t="shared" si="341"/>
        <v>1.6165455211025153</v>
      </c>
      <c r="AR305" s="34">
        <f t="shared" si="342"/>
        <v>2.5595662466044509</v>
      </c>
      <c r="AS305" s="25">
        <f t="shared" si="343"/>
        <v>1.5147173024683864</v>
      </c>
      <c r="AT305" s="26">
        <f t="shared" si="344"/>
        <v>0.1633324547566613</v>
      </c>
      <c r="AU305" s="16">
        <f t="shared" si="328"/>
        <v>1.0448489441360644</v>
      </c>
      <c r="AW305" s="6">
        <v>2127</v>
      </c>
      <c r="AX305" s="23">
        <v>4.5</v>
      </c>
      <c r="AY305" s="24">
        <f t="shared" si="353"/>
        <v>2.6325822345979395</v>
      </c>
      <c r="AZ305" s="34">
        <f t="shared" si="354"/>
        <v>3.2600072303689465</v>
      </c>
      <c r="BA305" s="25">
        <f t="shared" si="355"/>
        <v>2.5923188159522255</v>
      </c>
      <c r="BB305" s="26">
        <f t="shared" si="362"/>
        <v>0.1323323061489117</v>
      </c>
      <c r="BC305" s="16">
        <f t="shared" si="345"/>
        <v>0.667688414416721</v>
      </c>
      <c r="BD305">
        <v>0.22999999999999901</v>
      </c>
      <c r="BF305" s="6">
        <v>2127</v>
      </c>
      <c r="BG305" s="23">
        <v>6.5</v>
      </c>
      <c r="BH305" s="24">
        <f t="shared" si="356"/>
        <v>1.2841610056501596</v>
      </c>
      <c r="BI305" s="34">
        <f t="shared" si="363"/>
        <v>2.3575753299331881</v>
      </c>
      <c r="BJ305" s="25">
        <f t="shared" si="357"/>
        <v>1.2039620460510589</v>
      </c>
      <c r="BK305" s="26">
        <f t="shared" si="364"/>
        <v>0.1396238865681689</v>
      </c>
      <c r="BL305" s="16">
        <f t="shared" si="346"/>
        <v>1.1536132838821291</v>
      </c>
      <c r="BN305" s="6">
        <v>2127</v>
      </c>
      <c r="BO305" s="23">
        <v>6.5</v>
      </c>
      <c r="BP305" s="24">
        <f t="shared" si="358"/>
        <v>2.3215907925835588</v>
      </c>
      <c r="BQ305" s="34">
        <f t="shared" si="359"/>
        <v>3.5999625298914335</v>
      </c>
      <c r="BR305" s="25">
        <f t="shared" si="360"/>
        <v>2.2860961998329739</v>
      </c>
      <c r="BS305" s="26">
        <f t="shared" si="361"/>
        <v>0.11747211687278585</v>
      </c>
      <c r="BT305" s="16">
        <f t="shared" si="347"/>
        <v>1.3138663300584597</v>
      </c>
      <c r="BU305">
        <v>0.22999999999999901</v>
      </c>
    </row>
    <row r="306" spans="1:73" x14ac:dyDescent="0.35">
      <c r="A306" s="14">
        <v>2128</v>
      </c>
      <c r="B306" s="23">
        <v>4</v>
      </c>
      <c r="C306" s="24">
        <f t="shared" si="320"/>
        <v>1.357785601284623</v>
      </c>
      <c r="D306" s="34">
        <f t="shared" si="321"/>
        <v>2.2274978603312814</v>
      </c>
      <c r="E306" s="25">
        <f t="shared" si="322"/>
        <v>1.2730736312788942</v>
      </c>
      <c r="F306" s="26">
        <f t="shared" si="323"/>
        <v>0.14884231091301436</v>
      </c>
      <c r="G306" s="16">
        <f t="shared" si="324"/>
        <v>0.95442422905238722</v>
      </c>
      <c r="I306" s="14">
        <v>2128</v>
      </c>
      <c r="J306" s="23">
        <v>4</v>
      </c>
      <c r="K306" s="24">
        <f t="shared" si="348"/>
        <v>1.5061665872214398</v>
      </c>
      <c r="L306" s="34">
        <f t="shared" si="349"/>
        <v>2.3482837919262289</v>
      </c>
      <c r="M306" s="25">
        <f t="shared" si="350"/>
        <v>1.4588981414249678</v>
      </c>
      <c r="N306" s="26">
        <f t="shared" si="351"/>
        <v>0.15702981287087489</v>
      </c>
      <c r="O306" s="16">
        <f t="shared" si="352"/>
        <v>0.88938565050126117</v>
      </c>
      <c r="Q306" s="14">
        <v>2128</v>
      </c>
      <c r="R306" s="23">
        <v>4</v>
      </c>
      <c r="S306" s="24">
        <f t="shared" si="329"/>
        <v>1.3557858028137384</v>
      </c>
      <c r="T306" s="34">
        <f t="shared" si="330"/>
        <v>2.1717022795736942</v>
      </c>
      <c r="U306" s="25">
        <f t="shared" si="331"/>
        <v>1.1872342762672221</v>
      </c>
      <c r="V306" s="26">
        <f t="shared" si="332"/>
        <v>0.15305892839188967</v>
      </c>
      <c r="W306" s="16">
        <f t="shared" si="325"/>
        <v>0.98446800330647211</v>
      </c>
      <c r="Y306" s="14">
        <v>2128</v>
      </c>
      <c r="Z306" s="23">
        <v>4</v>
      </c>
      <c r="AA306" s="24">
        <f t="shared" si="333"/>
        <v>1.4226460075688896</v>
      </c>
      <c r="AB306" s="34">
        <f t="shared" si="334"/>
        <v>2.2218594146347015</v>
      </c>
      <c r="AC306" s="25">
        <f t="shared" si="335"/>
        <v>1.2643990994380023</v>
      </c>
      <c r="AD306" s="26">
        <f t="shared" si="336"/>
        <v>0.29460438294230606</v>
      </c>
      <c r="AE306" s="16">
        <f t="shared" si="326"/>
        <v>0.95746031519669916</v>
      </c>
      <c r="AG306" s="14">
        <v>2128</v>
      </c>
      <c r="AH306" s="23">
        <v>4</v>
      </c>
      <c r="AI306" s="24">
        <f t="shared" si="337"/>
        <v>1.4712976822998369</v>
      </c>
      <c r="AJ306" s="34">
        <f t="shared" si="338"/>
        <v>2.3246535364466805</v>
      </c>
      <c r="AK306" s="25">
        <f t="shared" si="339"/>
        <v>1.4225439022256623</v>
      </c>
      <c r="AL306" s="26">
        <f t="shared" si="340"/>
        <v>7.9039113846231399E-2</v>
      </c>
      <c r="AM306" s="16">
        <f t="shared" si="327"/>
        <v>0.9021096342210182</v>
      </c>
      <c r="AO306" s="14">
        <v>2128</v>
      </c>
      <c r="AP306" s="23">
        <v>4.5</v>
      </c>
      <c r="AQ306" s="24">
        <f t="shared" si="341"/>
        <v>1.6175304385713751</v>
      </c>
      <c r="AR306" s="34">
        <f t="shared" si="342"/>
        <v>2.5602287768078247</v>
      </c>
      <c r="AS306" s="25">
        <f t="shared" si="343"/>
        <v>1.5157365797043458</v>
      </c>
      <c r="AT306" s="26">
        <f t="shared" si="344"/>
        <v>0.16480772807357477</v>
      </c>
      <c r="AU306" s="16">
        <f t="shared" si="328"/>
        <v>1.0444921971034788</v>
      </c>
      <c r="AW306" s="14">
        <v>2128</v>
      </c>
      <c r="AX306" s="23">
        <v>4.5</v>
      </c>
      <c r="AY306" s="24">
        <f t="shared" si="353"/>
        <v>2.6580193559308309</v>
      </c>
      <c r="AZ306" s="34">
        <f t="shared" si="354"/>
        <v>3.2774304539867236</v>
      </c>
      <c r="BA306" s="25">
        <f t="shared" si="355"/>
        <v>2.6191237753641903</v>
      </c>
      <c r="BB306" s="26">
        <f t="shared" si="362"/>
        <v>0.1328960102150949</v>
      </c>
      <c r="BC306" s="16">
        <f t="shared" si="345"/>
        <v>0.65830667862253334</v>
      </c>
      <c r="BD306">
        <v>0.219999999999999</v>
      </c>
      <c r="BF306" s="14">
        <v>2128</v>
      </c>
      <c r="BG306" s="23">
        <v>6.5</v>
      </c>
      <c r="BH306" s="24">
        <f t="shared" si="356"/>
        <v>1.2851238276953265</v>
      </c>
      <c r="BI306" s="34">
        <f t="shared" si="363"/>
        <v>2.3582102406806769</v>
      </c>
      <c r="BJ306" s="25">
        <f t="shared" si="357"/>
        <v>1.2049388318164262</v>
      </c>
      <c r="BK306" s="26">
        <f t="shared" si="364"/>
        <v>0.14078598795771818</v>
      </c>
      <c r="BL306" s="16">
        <f t="shared" si="346"/>
        <v>1.1532714088642506</v>
      </c>
      <c r="BN306" s="14">
        <v>2128</v>
      </c>
      <c r="BO306" s="23">
        <v>6.5</v>
      </c>
      <c r="BP306" s="24">
        <f t="shared" si="358"/>
        <v>2.3506742755705337</v>
      </c>
      <c r="BQ306" s="34">
        <f t="shared" si="359"/>
        <v>3.6265839255122829</v>
      </c>
      <c r="BR306" s="25">
        <f t="shared" si="360"/>
        <v>2.3162829623265884</v>
      </c>
      <c r="BS306" s="26">
        <f t="shared" si="361"/>
        <v>0.11797054170240824</v>
      </c>
      <c r="BT306" s="16">
        <f t="shared" si="347"/>
        <v>1.3103009631856946</v>
      </c>
      <c r="BU306">
        <v>0.219999999999999</v>
      </c>
    </row>
    <row r="307" spans="1:73" x14ac:dyDescent="0.35">
      <c r="A307" s="6">
        <v>2129</v>
      </c>
      <c r="B307" s="23">
        <v>4</v>
      </c>
      <c r="C307" s="24">
        <f t="shared" si="320"/>
        <v>1.3586309460975188</v>
      </c>
      <c r="D307" s="34">
        <f t="shared" si="321"/>
        <v>2.2280647320624927</v>
      </c>
      <c r="E307" s="25">
        <f t="shared" si="322"/>
        <v>1.2739457416346043</v>
      </c>
      <c r="F307" s="26">
        <f t="shared" si="323"/>
        <v>0.15006963271682472</v>
      </c>
      <c r="G307" s="16">
        <f t="shared" si="324"/>
        <v>0.95411899042788839</v>
      </c>
      <c r="I307" s="6">
        <v>2129</v>
      </c>
      <c r="J307" s="23">
        <v>4</v>
      </c>
      <c r="K307" s="24">
        <f t="shared" si="348"/>
        <v>1.5072476864880748</v>
      </c>
      <c r="L307" s="34">
        <f t="shared" si="349"/>
        <v>2.3489935395924575</v>
      </c>
      <c r="M307" s="25">
        <f t="shared" si="350"/>
        <v>1.4599900609114731</v>
      </c>
      <c r="N307" s="26">
        <f t="shared" si="351"/>
        <v>0.15841974303489259</v>
      </c>
      <c r="O307" s="16">
        <f t="shared" si="352"/>
        <v>0.88900347868098439</v>
      </c>
      <c r="Q307" s="6">
        <v>2129</v>
      </c>
      <c r="R307" s="23">
        <v>4</v>
      </c>
      <c r="S307" s="24">
        <f t="shared" si="329"/>
        <v>1.35661902815041</v>
      </c>
      <c r="T307" s="34">
        <f t="shared" si="330"/>
        <v>2.1722783992197416</v>
      </c>
      <c r="U307" s="25">
        <f t="shared" si="331"/>
        <v>1.1881206141842182</v>
      </c>
      <c r="V307" s="26">
        <f t="shared" si="332"/>
        <v>0.15427114719740184</v>
      </c>
      <c r="W307" s="16">
        <f t="shared" si="325"/>
        <v>0.98415778503552342</v>
      </c>
      <c r="Y307" s="6">
        <v>2129</v>
      </c>
      <c r="Z307" s="23">
        <v>4</v>
      </c>
      <c r="AA307" s="24">
        <f t="shared" si="333"/>
        <v>1.4242402600578399</v>
      </c>
      <c r="AB307" s="34">
        <f t="shared" si="334"/>
        <v>2.2229593042200828</v>
      </c>
      <c r="AC307" s="25">
        <f t="shared" si="335"/>
        <v>1.2660912372616657</v>
      </c>
      <c r="AD307" s="26">
        <f t="shared" si="336"/>
        <v>0.29689639776543902</v>
      </c>
      <c r="AE307" s="16">
        <f t="shared" si="326"/>
        <v>0.95686806695841709</v>
      </c>
      <c r="AG307" s="6">
        <v>2129</v>
      </c>
      <c r="AH307" s="23">
        <v>4</v>
      </c>
      <c r="AI307" s="24">
        <f t="shared" si="337"/>
        <v>1.4719382708834097</v>
      </c>
      <c r="AJ307" s="34">
        <f t="shared" si="338"/>
        <v>2.3250714202516205</v>
      </c>
      <c r="AK307" s="25">
        <f t="shared" si="339"/>
        <v>1.4231868003871089</v>
      </c>
      <c r="AL307" s="26">
        <f t="shared" si="340"/>
        <v>7.9745656896902425E-2</v>
      </c>
      <c r="AM307" s="16">
        <f t="shared" si="327"/>
        <v>0.90188461986451163</v>
      </c>
      <c r="AO307" s="6">
        <v>2129</v>
      </c>
      <c r="AP307" s="23">
        <v>4.5</v>
      </c>
      <c r="AQ307" s="24">
        <f t="shared" si="341"/>
        <v>1.6185146118993281</v>
      </c>
      <c r="AR307" s="34">
        <f t="shared" si="342"/>
        <v>2.5608908345204915</v>
      </c>
      <c r="AS307" s="25">
        <f t="shared" si="343"/>
        <v>1.5167551300315258</v>
      </c>
      <c r="AT307" s="26">
        <f t="shared" si="344"/>
        <v>0.16628250317310814</v>
      </c>
      <c r="AU307" s="16">
        <f t="shared" si="328"/>
        <v>1.0441357044889656</v>
      </c>
      <c r="AW307" s="6">
        <v>2129</v>
      </c>
      <c r="AX307" s="23">
        <v>4.5</v>
      </c>
      <c r="AY307" s="24">
        <f t="shared" si="353"/>
        <v>2.6839011525406478</v>
      </c>
      <c r="AZ307" s="34">
        <f t="shared" si="354"/>
        <v>3.2951608950165006</v>
      </c>
      <c r="BA307" s="25">
        <f t="shared" si="355"/>
        <v>2.6464013769484622</v>
      </c>
      <c r="BB307" s="26">
        <f t="shared" si="362"/>
        <v>0.1334394852236773</v>
      </c>
      <c r="BC307" s="16">
        <f t="shared" si="345"/>
        <v>0.64875951806803833</v>
      </c>
      <c r="BD307">
        <v>0.20999999999999899</v>
      </c>
      <c r="BF307" s="6">
        <v>2129</v>
      </c>
      <c r="BG307" s="23">
        <v>6.5</v>
      </c>
      <c r="BH307" s="24">
        <f t="shared" si="356"/>
        <v>1.2860856442188395</v>
      </c>
      <c r="BI307" s="34">
        <f t="shared" si="363"/>
        <v>2.3588445343823641</v>
      </c>
      <c r="BJ307" s="25">
        <f t="shared" si="357"/>
        <v>1.2059146682805604</v>
      </c>
      <c r="BK307" s="26">
        <f t="shared" si="364"/>
        <v>0.14194788615972223</v>
      </c>
      <c r="BL307" s="16">
        <f t="shared" si="346"/>
        <v>1.1529298661018037</v>
      </c>
      <c r="BN307" s="6">
        <v>2129</v>
      </c>
      <c r="BO307" s="23">
        <v>6.5</v>
      </c>
      <c r="BP307" s="24">
        <f t="shared" si="358"/>
        <v>2.3803984259289335</v>
      </c>
      <c r="BQ307" s="34">
        <f t="shared" si="359"/>
        <v>3.6536414784200231</v>
      </c>
      <c r="BR307" s="25">
        <f t="shared" si="360"/>
        <v>2.3471407360308039</v>
      </c>
      <c r="BS307" s="26">
        <f t="shared" si="361"/>
        <v>0.11845253720817824</v>
      </c>
      <c r="BT307" s="16">
        <f t="shared" si="347"/>
        <v>1.3065007423892192</v>
      </c>
      <c r="BU307">
        <v>0.20999999999999899</v>
      </c>
    </row>
    <row r="308" spans="1:73" x14ac:dyDescent="0.35">
      <c r="A308" s="6">
        <v>2130</v>
      </c>
      <c r="B308" s="23">
        <v>4</v>
      </c>
      <c r="C308" s="24">
        <f t="shared" si="320"/>
        <v>1.3594756939908186</v>
      </c>
      <c r="D308" s="34">
        <f t="shared" si="321"/>
        <v>2.2286312253060654</v>
      </c>
      <c r="E308" s="25">
        <f t="shared" si="322"/>
        <v>1.2748172697016389</v>
      </c>
      <c r="F308" s="26">
        <f t="shared" si="323"/>
        <v>0.15129656640217515</v>
      </c>
      <c r="G308" s="16">
        <f t="shared" si="324"/>
        <v>0.9538139556044265</v>
      </c>
      <c r="I308" s="14">
        <v>2130</v>
      </c>
      <c r="J308" s="23">
        <v>4</v>
      </c>
      <c r="K308" s="24">
        <f t="shared" si="348"/>
        <v>1.5083188300225105</v>
      </c>
      <c r="L308" s="34">
        <f t="shared" si="349"/>
        <v>2.3496970352856636</v>
      </c>
      <c r="M308" s="25">
        <f t="shared" si="350"/>
        <v>1.4610723619779442</v>
      </c>
      <c r="N308" s="26">
        <f t="shared" si="351"/>
        <v>0.15980934503620337</v>
      </c>
      <c r="O308" s="16">
        <f t="shared" si="352"/>
        <v>0.88862467330771944</v>
      </c>
      <c r="Q308" s="14">
        <v>2130</v>
      </c>
      <c r="R308" s="23">
        <v>4</v>
      </c>
      <c r="S308" s="24">
        <f t="shared" si="329"/>
        <v>1.3574519907980447</v>
      </c>
      <c r="T308" s="34">
        <f t="shared" si="330"/>
        <v>2.1728543372510702</v>
      </c>
      <c r="U308" s="25">
        <f t="shared" si="331"/>
        <v>1.1890066726939543</v>
      </c>
      <c r="V308" s="26">
        <f t="shared" si="332"/>
        <v>0.15548298401829458</v>
      </c>
      <c r="W308" s="16">
        <f t="shared" si="325"/>
        <v>0.98384766455711592</v>
      </c>
      <c r="Y308" s="14">
        <v>2130</v>
      </c>
      <c r="Z308" s="23">
        <v>4</v>
      </c>
      <c r="AA308" s="24">
        <f t="shared" si="333"/>
        <v>1.4258335262684665</v>
      </c>
      <c r="AB308" s="34">
        <f t="shared" si="334"/>
        <v>2.2240585133807276</v>
      </c>
      <c r="AC308" s="25">
        <f t="shared" si="335"/>
        <v>1.2677823282780425</v>
      </c>
      <c r="AD308" s="26">
        <f t="shared" si="336"/>
        <v>0.29918699483776401</v>
      </c>
      <c r="AE308" s="16">
        <f t="shared" si="326"/>
        <v>0.95627618510268508</v>
      </c>
      <c r="AG308" s="14">
        <v>2130</v>
      </c>
      <c r="AH308" s="23">
        <v>4</v>
      </c>
      <c r="AI308" s="24">
        <f t="shared" si="337"/>
        <v>1.4725688485444903</v>
      </c>
      <c r="AJ308" s="34">
        <f t="shared" si="338"/>
        <v>2.3254830239439359</v>
      </c>
      <c r="AK308" s="25">
        <f t="shared" si="339"/>
        <v>1.4238200368368248</v>
      </c>
      <c r="AL308" s="26">
        <f t="shared" si="340"/>
        <v>8.0452161414404824E-2</v>
      </c>
      <c r="AM308" s="16">
        <f t="shared" si="327"/>
        <v>0.90166298710711112</v>
      </c>
      <c r="AO308" s="14">
        <v>2130</v>
      </c>
      <c r="AP308" s="23">
        <v>4.5</v>
      </c>
      <c r="AQ308" s="24">
        <f t="shared" si="341"/>
        <v>1.6194980833532402</v>
      </c>
      <c r="AR308" s="34">
        <f t="shared" si="342"/>
        <v>2.5615524452814098</v>
      </c>
      <c r="AS308" s="25">
        <f t="shared" si="343"/>
        <v>1.5177729927406309</v>
      </c>
      <c r="AT308" s="26">
        <f t="shared" si="344"/>
        <v>0.1677567798486532</v>
      </c>
      <c r="AU308" s="16">
        <f t="shared" si="328"/>
        <v>1.0437794525407789</v>
      </c>
      <c r="AW308" s="14">
        <v>2130</v>
      </c>
      <c r="AX308" s="23">
        <v>4.5</v>
      </c>
      <c r="AY308" s="24">
        <f t="shared" si="353"/>
        <v>2.7102393135263574</v>
      </c>
      <c r="AZ308" s="34">
        <f t="shared" si="354"/>
        <v>3.3132066753545781</v>
      </c>
      <c r="BA308" s="25">
        <f t="shared" si="355"/>
        <v>2.6741641159301204</v>
      </c>
      <c r="BB308" s="26">
        <f t="shared" si="362"/>
        <v>0.1339623141743474</v>
      </c>
      <c r="BC308" s="16">
        <f t="shared" si="345"/>
        <v>0.63904255942445776</v>
      </c>
      <c r="BD308">
        <v>0.19999999999999901</v>
      </c>
      <c r="BF308" s="14">
        <v>2130</v>
      </c>
      <c r="BG308" s="23">
        <v>6.5</v>
      </c>
      <c r="BH308" s="24">
        <f t="shared" si="356"/>
        <v>1.2870465259891608</v>
      </c>
      <c r="BI308" s="34">
        <f t="shared" si="363"/>
        <v>2.3594782537807149</v>
      </c>
      <c r="BJ308" s="25">
        <f t="shared" si="357"/>
        <v>1.2068896212011</v>
      </c>
      <c r="BK308" s="26">
        <f t="shared" si="364"/>
        <v>0.14310958043201297</v>
      </c>
      <c r="BL308" s="16">
        <f t="shared" si="346"/>
        <v>1.1525886325796149</v>
      </c>
      <c r="BN308" s="14">
        <v>2130</v>
      </c>
      <c r="BO308" s="23">
        <v>6.5</v>
      </c>
      <c r="BP308" s="24">
        <f t="shared" si="358"/>
        <v>2.4107833042511317</v>
      </c>
      <c r="BQ308" s="34">
        <f t="shared" si="359"/>
        <v>3.6811489377831457</v>
      </c>
      <c r="BR308" s="25">
        <f t="shared" si="360"/>
        <v>2.3786906735125304</v>
      </c>
      <c r="BS308" s="26">
        <f t="shared" si="361"/>
        <v>0.11891764779859275</v>
      </c>
      <c r="BT308" s="16">
        <f t="shared" si="347"/>
        <v>1.3024582642706153</v>
      </c>
      <c r="BU308">
        <v>0.19999999999999901</v>
      </c>
    </row>
    <row r="309" spans="1:73" x14ac:dyDescent="0.35">
      <c r="A309" s="14">
        <v>2131</v>
      </c>
      <c r="B309" s="23">
        <v>4</v>
      </c>
      <c r="C309" s="24">
        <f t="shared" si="320"/>
        <v>1.3603198778647501</v>
      </c>
      <c r="D309" s="34">
        <f t="shared" si="321"/>
        <v>2.2291973599405397</v>
      </c>
      <c r="E309" s="25">
        <f t="shared" si="322"/>
        <v>1.2756882460623691</v>
      </c>
      <c r="F309" s="26">
        <f t="shared" si="323"/>
        <v>0.15252311179061545</v>
      </c>
      <c r="G309" s="16">
        <f t="shared" si="324"/>
        <v>0.95350911387817061</v>
      </c>
      <c r="I309" s="6">
        <v>2131</v>
      </c>
      <c r="J309" s="23">
        <v>4</v>
      </c>
      <c r="K309" s="24">
        <f t="shared" si="348"/>
        <v>1.5093805381465899</v>
      </c>
      <c r="L309" s="34">
        <f t="shared" si="349"/>
        <v>2.3503946051520219</v>
      </c>
      <c r="M309" s="25">
        <f t="shared" si="350"/>
        <v>1.4621455463877262</v>
      </c>
      <c r="N309" s="26">
        <f t="shared" si="351"/>
        <v>0.16119860949969936</v>
      </c>
      <c r="O309" s="16">
        <f t="shared" si="352"/>
        <v>0.88824905876429572</v>
      </c>
      <c r="Q309" s="6">
        <v>2131</v>
      </c>
      <c r="R309" s="23">
        <v>4</v>
      </c>
      <c r="S309" s="24">
        <f t="shared" si="329"/>
        <v>1.3582846908643245</v>
      </c>
      <c r="T309" s="34">
        <f t="shared" si="330"/>
        <v>2.1734300937388218</v>
      </c>
      <c r="U309" s="25">
        <f t="shared" si="331"/>
        <v>1.1898924519058798</v>
      </c>
      <c r="V309" s="26">
        <f t="shared" si="332"/>
        <v>0.15669443897483015</v>
      </c>
      <c r="W309" s="16">
        <f t="shared" si="325"/>
        <v>0.98353764183294201</v>
      </c>
      <c r="Y309" s="6">
        <v>2131</v>
      </c>
      <c r="Z309" s="23">
        <v>4</v>
      </c>
      <c r="AA309" s="24">
        <f t="shared" si="333"/>
        <v>1.4274258068367565</v>
      </c>
      <c r="AB309" s="34">
        <f t="shared" si="334"/>
        <v>2.2251570425519844</v>
      </c>
      <c r="AC309" s="25">
        <f t="shared" si="335"/>
        <v>1.2694723731568993</v>
      </c>
      <c r="AD309" s="26">
        <f t="shared" si="336"/>
        <v>0.30147617503602281</v>
      </c>
      <c r="AE309" s="16">
        <f t="shared" si="326"/>
        <v>0.95568466939508512</v>
      </c>
      <c r="AG309" s="6">
        <v>2131</v>
      </c>
      <c r="AH309" s="23">
        <v>4</v>
      </c>
      <c r="AI309" s="24">
        <f t="shared" si="337"/>
        <v>1.4731899496508838</v>
      </c>
      <c r="AJ309" s="34">
        <f t="shared" si="338"/>
        <v>2.3258886825906946</v>
      </c>
      <c r="AK309" s="25">
        <f t="shared" si="339"/>
        <v>1.4244441270626071</v>
      </c>
      <c r="AL309" s="26">
        <f t="shared" si="340"/>
        <v>8.115862261133637E-2</v>
      </c>
      <c r="AM309" s="16">
        <f t="shared" si="327"/>
        <v>0.90144455552808744</v>
      </c>
      <c r="AO309" s="6">
        <v>2131</v>
      </c>
      <c r="AP309" s="23">
        <v>4.5</v>
      </c>
      <c r="AQ309" s="24">
        <f t="shared" si="341"/>
        <v>1.6204808908706436</v>
      </c>
      <c r="AR309" s="34">
        <f t="shared" si="342"/>
        <v>2.5622136320144184</v>
      </c>
      <c r="AS309" s="25">
        <f t="shared" si="343"/>
        <v>1.518790203099105</v>
      </c>
      <c r="AT309" s="26">
        <f t="shared" si="344"/>
        <v>0.16923055793229869</v>
      </c>
      <c r="AU309" s="16">
        <f t="shared" si="328"/>
        <v>1.0434234289153135</v>
      </c>
      <c r="AW309" s="6">
        <v>2131</v>
      </c>
      <c r="AX309" s="23">
        <v>4.5</v>
      </c>
      <c r="AY309" s="24">
        <f t="shared" si="353"/>
        <v>2.7370459037774872</v>
      </c>
      <c r="AZ309" s="34">
        <f t="shared" si="354"/>
        <v>3.3315761798232475</v>
      </c>
      <c r="BA309" s="25">
        <f t="shared" si="355"/>
        <v>2.7024248920357654</v>
      </c>
      <c r="BB309" s="26">
        <f t="shared" si="362"/>
        <v>0.13446406796770569</v>
      </c>
      <c r="BC309" s="16">
        <f t="shared" si="345"/>
        <v>0.62915128778748208</v>
      </c>
      <c r="BD309">
        <v>0.189999999999999</v>
      </c>
      <c r="BF309" s="6">
        <v>2131</v>
      </c>
      <c r="BG309" s="23">
        <v>6.5</v>
      </c>
      <c r="BH309" s="24">
        <f t="shared" si="356"/>
        <v>1.2880065377561931</v>
      </c>
      <c r="BI309" s="34">
        <f t="shared" si="363"/>
        <v>2.3601114379832753</v>
      </c>
      <c r="BJ309" s="25">
        <f t="shared" si="357"/>
        <v>1.2078637507435004</v>
      </c>
      <c r="BK309" s="26">
        <f t="shared" si="364"/>
        <v>0.14427107009886359</v>
      </c>
      <c r="BL309" s="16">
        <f t="shared" si="346"/>
        <v>1.1522476872397749</v>
      </c>
      <c r="BN309" s="6">
        <v>2131</v>
      </c>
      <c r="BO309" s="23">
        <v>6.5</v>
      </c>
      <c r="BP309" s="24">
        <f t="shared" si="358"/>
        <v>2.441849738940951</v>
      </c>
      <c r="BQ309" s="34">
        <f t="shared" si="359"/>
        <v>3.7091205823836928</v>
      </c>
      <c r="BR309" s="25">
        <f t="shared" si="360"/>
        <v>2.4109547421287574</v>
      </c>
      <c r="BS309" s="26">
        <f t="shared" si="361"/>
        <v>0.11936540137558106</v>
      </c>
      <c r="BT309" s="16">
        <f t="shared" si="347"/>
        <v>1.2981658402549354</v>
      </c>
      <c r="BU309">
        <v>0.189999999999999</v>
      </c>
    </row>
    <row r="310" spans="1:73" x14ac:dyDescent="0.35">
      <c r="A310" s="6">
        <v>2132</v>
      </c>
      <c r="B310" s="23">
        <v>4</v>
      </c>
      <c r="C310" s="24">
        <f t="shared" si="320"/>
        <v>1.3611635273421623</v>
      </c>
      <c r="D310" s="34">
        <f t="shared" si="321"/>
        <v>2.2297631538648104</v>
      </c>
      <c r="E310" s="25">
        <f t="shared" si="322"/>
        <v>1.2765586982535546</v>
      </c>
      <c r="F310" s="26">
        <f t="shared" si="323"/>
        <v>0.15374926873392861</v>
      </c>
      <c r="G310" s="16">
        <f t="shared" si="324"/>
        <v>0.95320445561125577</v>
      </c>
      <c r="I310" s="14">
        <v>2132</v>
      </c>
      <c r="J310" s="23">
        <v>4</v>
      </c>
      <c r="K310" s="24">
        <f t="shared" si="348"/>
        <v>1.5104333030766068</v>
      </c>
      <c r="L310" s="34">
        <f t="shared" si="349"/>
        <v>2.3510865577209197</v>
      </c>
      <c r="M310" s="25">
        <f t="shared" si="350"/>
        <v>1.463210088801415</v>
      </c>
      <c r="N310" s="26">
        <f t="shared" si="351"/>
        <v>0.16258752756661676</v>
      </c>
      <c r="O310" s="16">
        <f t="shared" si="352"/>
        <v>0.88787646891950467</v>
      </c>
      <c r="Q310" s="14">
        <v>2132</v>
      </c>
      <c r="R310" s="23">
        <v>4</v>
      </c>
      <c r="S310" s="24">
        <f t="shared" si="329"/>
        <v>1.3591171284521077</v>
      </c>
      <c r="T310" s="34">
        <f t="shared" si="330"/>
        <v>2.1740056687514366</v>
      </c>
      <c r="U310" s="25">
        <f t="shared" si="331"/>
        <v>1.1907779519252872</v>
      </c>
      <c r="V310" s="26">
        <f t="shared" si="332"/>
        <v>0.15790551218725332</v>
      </c>
      <c r="W310" s="16">
        <f t="shared" si="325"/>
        <v>0.9832277168261494</v>
      </c>
      <c r="Y310" s="14">
        <v>2132</v>
      </c>
      <c r="Z310" s="23">
        <v>4</v>
      </c>
      <c r="AA310" s="24">
        <f t="shared" si="333"/>
        <v>1.4290171023933418</v>
      </c>
      <c r="AB310" s="34">
        <f t="shared" si="334"/>
        <v>2.226254892166156</v>
      </c>
      <c r="AC310" s="25">
        <f t="shared" si="335"/>
        <v>1.2711613725633173</v>
      </c>
      <c r="AD310" s="26">
        <f t="shared" si="336"/>
        <v>0.30376393923645795</v>
      </c>
      <c r="AE310" s="16">
        <f t="shared" si="326"/>
        <v>0.95509351960283873</v>
      </c>
      <c r="AG310" s="14">
        <v>2132</v>
      </c>
      <c r="AH310" s="23">
        <v>4</v>
      </c>
      <c r="AI310" s="24">
        <f t="shared" si="337"/>
        <v>1.4738020798115794</v>
      </c>
      <c r="AJ310" s="34">
        <f t="shared" si="338"/>
        <v>2.3262887132262211</v>
      </c>
      <c r="AK310" s="25">
        <f t="shared" si="339"/>
        <v>1.4250595588095711</v>
      </c>
      <c r="AL310" s="26">
        <f t="shared" si="340"/>
        <v>8.1865035959191562E-2</v>
      </c>
      <c r="AM310" s="16">
        <f t="shared" si="327"/>
        <v>0.90122915441664997</v>
      </c>
      <c r="AO310" s="14">
        <v>2132</v>
      </c>
      <c r="AP310" s="23">
        <v>4.5</v>
      </c>
      <c r="AQ310" s="24">
        <f t="shared" si="341"/>
        <v>1.6214630685043718</v>
      </c>
      <c r="AR310" s="34">
        <f t="shared" si="342"/>
        <v>2.5628744152968124</v>
      </c>
      <c r="AS310" s="25">
        <f t="shared" si="343"/>
        <v>1.5198067927643268</v>
      </c>
      <c r="AT310" s="26">
        <f t="shared" si="344"/>
        <v>0.17070383729085006</v>
      </c>
      <c r="AU310" s="16">
        <f t="shared" si="328"/>
        <v>1.0430676225324855</v>
      </c>
      <c r="AW310" s="14">
        <v>2132</v>
      </c>
      <c r="AX310" s="23">
        <v>4.5</v>
      </c>
      <c r="AY310" s="24">
        <f t="shared" si="353"/>
        <v>2.7643333787540536</v>
      </c>
      <c r="AZ310" s="34">
        <f t="shared" si="354"/>
        <v>3.350278066534794</v>
      </c>
      <c r="BA310" s="25">
        <f t="shared" si="355"/>
        <v>2.7311970254381448</v>
      </c>
      <c r="BB310" s="26">
        <f t="shared" si="362"/>
        <v>0.13494430497228407</v>
      </c>
      <c r="BC310" s="16">
        <f t="shared" si="345"/>
        <v>0.61908104109664919</v>
      </c>
      <c r="BD310">
        <v>0.17999999999999899</v>
      </c>
      <c r="BF310" s="14">
        <v>2132</v>
      </c>
      <c r="BG310" s="23">
        <v>6.5</v>
      </c>
      <c r="BH310" s="24">
        <f t="shared" si="356"/>
        <v>1.2889657387633562</v>
      </c>
      <c r="BI310" s="34">
        <f t="shared" si="363"/>
        <v>2.3607441227719468</v>
      </c>
      <c r="BJ310" s="25">
        <f t="shared" si="357"/>
        <v>1.2088371119568411</v>
      </c>
      <c r="BK310" s="26">
        <f t="shared" si="364"/>
        <v>0.14543235454533482</v>
      </c>
      <c r="BL310" s="16">
        <f t="shared" si="346"/>
        <v>1.1519070108151057</v>
      </c>
      <c r="BN310" s="14">
        <v>2132</v>
      </c>
      <c r="BO310" s="23">
        <v>6.5</v>
      </c>
      <c r="BP310" s="24">
        <f t="shared" si="358"/>
        <v>2.473619360705634</v>
      </c>
      <c r="BQ310" s="34">
        <f t="shared" si="359"/>
        <v>3.7375712445317495</v>
      </c>
      <c r="BR310" s="25">
        <f t="shared" si="360"/>
        <v>2.4439557608180751</v>
      </c>
      <c r="BS310" s="26">
        <f t="shared" si="361"/>
        <v>0.11979530862032829</v>
      </c>
      <c r="BT310" s="16">
        <f t="shared" si="347"/>
        <v>1.2936154837136744</v>
      </c>
      <c r="BU310">
        <v>0.17999999999999899</v>
      </c>
    </row>
    <row r="311" spans="1:73" x14ac:dyDescent="0.35">
      <c r="A311" s="6">
        <v>2133</v>
      </c>
      <c r="B311" s="23">
        <v>4</v>
      </c>
      <c r="C311" s="24">
        <f t="shared" si="320"/>
        <v>1.3620066690958494</v>
      </c>
      <c r="D311" s="34">
        <f t="shared" si="321"/>
        <v>2.230328623195835</v>
      </c>
      <c r="E311" s="25">
        <f t="shared" si="322"/>
        <v>1.2774286510705157</v>
      </c>
      <c r="F311" s="26">
        <f t="shared" si="323"/>
        <v>0.15497503711110736</v>
      </c>
      <c r="G311" s="16">
        <f t="shared" si="324"/>
        <v>0.95289997212531929</v>
      </c>
      <c r="I311" s="6">
        <v>2133</v>
      </c>
      <c r="J311" s="23">
        <v>4</v>
      </c>
      <c r="K311" s="24">
        <f t="shared" si="348"/>
        <v>1.5114775904417905</v>
      </c>
      <c r="L311" s="34">
        <f t="shared" si="349"/>
        <v>2.3517731848567531</v>
      </c>
      <c r="M311" s="25">
        <f t="shared" si="350"/>
        <v>1.464266438241159</v>
      </c>
      <c r="N311" s="26">
        <f t="shared" si="351"/>
        <v>0.16397609086663534</v>
      </c>
      <c r="O311" s="16">
        <f t="shared" si="352"/>
        <v>0.88750674661559414</v>
      </c>
      <c r="Q311" s="6">
        <v>2133</v>
      </c>
      <c r="R311" s="23">
        <v>4</v>
      </c>
      <c r="S311" s="24">
        <f t="shared" si="329"/>
        <v>1.3599493036603465</v>
      </c>
      <c r="T311" s="34">
        <f t="shared" si="330"/>
        <v>2.1745810623551742</v>
      </c>
      <c r="U311" s="25">
        <f t="shared" si="331"/>
        <v>1.1916631728541147</v>
      </c>
      <c r="V311" s="26">
        <f t="shared" si="332"/>
        <v>0.15911620377578736</v>
      </c>
      <c r="W311" s="16">
        <f t="shared" si="325"/>
        <v>0.98291788950105952</v>
      </c>
      <c r="Y311" s="6">
        <v>2133</v>
      </c>
      <c r="Z311" s="23">
        <v>4</v>
      </c>
      <c r="AA311" s="24">
        <f t="shared" si="333"/>
        <v>1.4306074135644427</v>
      </c>
      <c r="AB311" s="34">
        <f t="shared" si="334"/>
        <v>2.2273520626530416</v>
      </c>
      <c r="AC311" s="25">
        <f t="shared" si="335"/>
        <v>1.2728493271585253</v>
      </c>
      <c r="AD311" s="26">
        <f t="shared" si="336"/>
        <v>0.30605028831480457</v>
      </c>
      <c r="AE311" s="16">
        <f t="shared" si="326"/>
        <v>0.95450273549451636</v>
      </c>
      <c r="AG311" s="6">
        <v>2133</v>
      </c>
      <c r="AH311" s="23">
        <v>4</v>
      </c>
      <c r="AI311" s="24">
        <f t="shared" si="337"/>
        <v>1.4744057174245446</v>
      </c>
      <c r="AJ311" s="34">
        <f t="shared" si="338"/>
        <v>2.3266834158226168</v>
      </c>
      <c r="AK311" s="25">
        <f t="shared" si="339"/>
        <v>1.425666793573257</v>
      </c>
      <c r="AL311" s="26">
        <f t="shared" si="340"/>
        <v>8.2571397174427616E-2</v>
      </c>
      <c r="AM311" s="16">
        <f t="shared" si="327"/>
        <v>0.90101662224935986</v>
      </c>
      <c r="AO311" s="6">
        <v>2133</v>
      </c>
      <c r="AP311" s="23">
        <v>4.5</v>
      </c>
      <c r="AQ311" s="24">
        <f t="shared" si="341"/>
        <v>1.6224446468215235</v>
      </c>
      <c r="AR311" s="34">
        <f t="shared" si="342"/>
        <v>2.5635348136003451</v>
      </c>
      <c r="AS311" s="25">
        <f t="shared" si="343"/>
        <v>1.5208227901543767</v>
      </c>
      <c r="AT311" s="26">
        <f t="shared" si="344"/>
        <v>0.17217661782225799</v>
      </c>
      <c r="AU311" s="16">
        <f t="shared" si="328"/>
        <v>1.0427120234459684</v>
      </c>
      <c r="AW311" s="6">
        <v>2133</v>
      </c>
      <c r="AX311" s="23">
        <v>4.5</v>
      </c>
      <c r="AY311" s="24">
        <f t="shared" si="353"/>
        <v>2.7921145998820549</v>
      </c>
      <c r="AZ311" s="34">
        <f t="shared" si="354"/>
        <v>3.369321277692209</v>
      </c>
      <c r="BA311" s="25">
        <f t="shared" si="355"/>
        <v>2.7604942733726294</v>
      </c>
      <c r="BB311" s="26">
        <f t="shared" si="362"/>
        <v>0.13540257057386995</v>
      </c>
      <c r="BC311" s="16">
        <f t="shared" si="345"/>
        <v>0.60882700431957959</v>
      </c>
      <c r="BD311">
        <v>0.16999999999999901</v>
      </c>
      <c r="BF311" s="6">
        <v>2133</v>
      </c>
      <c r="BG311" s="23">
        <v>6.5</v>
      </c>
      <c r="BH311" s="24">
        <f t="shared" si="356"/>
        <v>1.2899241832161026</v>
      </c>
      <c r="BI311" s="34">
        <f t="shared" si="363"/>
        <v>2.3613763408859461</v>
      </c>
      <c r="BJ311" s="25">
        <f t="shared" si="357"/>
        <v>1.209809755209148</v>
      </c>
      <c r="BK311" s="26">
        <f t="shared" si="364"/>
        <v>0.14659343321210228</v>
      </c>
      <c r="BL311" s="16">
        <f t="shared" si="346"/>
        <v>1.151566585676798</v>
      </c>
      <c r="BN311" s="6">
        <v>2133</v>
      </c>
      <c r="BO311" s="23">
        <v>6.5</v>
      </c>
      <c r="BP311" s="24">
        <f t="shared" si="358"/>
        <v>2.5061146387835382</v>
      </c>
      <c r="BQ311" s="34">
        <f t="shared" si="359"/>
        <v>3.766516335190488</v>
      </c>
      <c r="BR311" s="25">
        <f t="shared" si="360"/>
        <v>2.4777174387545964</v>
      </c>
      <c r="BS311" s="26">
        <f t="shared" si="361"/>
        <v>0.12020686224393615</v>
      </c>
      <c r="BT311" s="16">
        <f t="shared" si="347"/>
        <v>1.2887988964358916</v>
      </c>
      <c r="BU311">
        <v>0.16999999999999901</v>
      </c>
    </row>
    <row r="312" spans="1:73" x14ac:dyDescent="0.35">
      <c r="A312" s="14">
        <v>2134</v>
      </c>
      <c r="B312" s="23">
        <v>4</v>
      </c>
      <c r="C312" s="24">
        <f t="shared" si="320"/>
        <v>1.3628493271431783</v>
      </c>
      <c r="D312" s="34">
        <f t="shared" si="321"/>
        <v>2.2308937824466062</v>
      </c>
      <c r="E312" s="25">
        <f t="shared" si="322"/>
        <v>1.2782981268409328</v>
      </c>
      <c r="F312" s="26">
        <f t="shared" si="323"/>
        <v>0.15620041682563265</v>
      </c>
      <c r="G312" s="16">
        <f t="shared" si="324"/>
        <v>0.95259565560567339</v>
      </c>
      <c r="I312" s="14">
        <v>2134</v>
      </c>
      <c r="J312" s="23">
        <v>4</v>
      </c>
      <c r="K312" s="24">
        <f t="shared" si="348"/>
        <v>1.5125138407207444</v>
      </c>
      <c r="L312" s="34">
        <f t="shared" si="349"/>
        <v>2.3524547626593026</v>
      </c>
      <c r="M312" s="25">
        <f t="shared" si="350"/>
        <v>1.4653150194758506</v>
      </c>
      <c r="N312" s="26">
        <f t="shared" si="351"/>
        <v>0.16536429149148515</v>
      </c>
      <c r="O312" s="16">
        <f t="shared" si="352"/>
        <v>0.88713974318345201</v>
      </c>
      <c r="Q312" s="14">
        <v>2134</v>
      </c>
      <c r="R312" s="23">
        <v>4</v>
      </c>
      <c r="S312" s="24">
        <f t="shared" si="329"/>
        <v>1.3607812165848399</v>
      </c>
      <c r="T312" s="34">
        <f t="shared" si="330"/>
        <v>2.1751562746145217</v>
      </c>
      <c r="U312" s="25">
        <f t="shared" si="331"/>
        <v>1.1925481147915722</v>
      </c>
      <c r="V312" s="26">
        <f t="shared" si="332"/>
        <v>0.16032651386063101</v>
      </c>
      <c r="W312" s="16">
        <f t="shared" si="325"/>
        <v>0.98260815982294947</v>
      </c>
      <c r="Y312" s="14">
        <v>2134</v>
      </c>
      <c r="Z312" s="23">
        <v>4</v>
      </c>
      <c r="AA312" s="24">
        <f t="shared" si="333"/>
        <v>1.4321967409726526</v>
      </c>
      <c r="AB312" s="34">
        <f t="shared" si="334"/>
        <v>2.2284485544403605</v>
      </c>
      <c r="AC312" s="25">
        <f t="shared" si="335"/>
        <v>1.2745362376005547</v>
      </c>
      <c r="AD312" s="26">
        <f t="shared" si="336"/>
        <v>0.30833522314628425</v>
      </c>
      <c r="AE312" s="16">
        <f t="shared" si="326"/>
        <v>0.95391231683980582</v>
      </c>
      <c r="AG312" s="14">
        <v>2134</v>
      </c>
      <c r="AH312" s="23">
        <v>4</v>
      </c>
      <c r="AI312" s="24">
        <f t="shared" si="337"/>
        <v>1.4750013151412191</v>
      </c>
      <c r="AJ312" s="34">
        <f t="shared" si="338"/>
        <v>2.3270730742080481</v>
      </c>
      <c r="AK312" s="25">
        <f t="shared" si="339"/>
        <v>1.4262662680123819</v>
      </c>
      <c r="AL312" s="26">
        <f t="shared" si="340"/>
        <v>8.327770220528033E-2</v>
      </c>
      <c r="AM312" s="16">
        <f t="shared" si="327"/>
        <v>0.90080680619566622</v>
      </c>
      <c r="AO312" s="14">
        <v>2134</v>
      </c>
      <c r="AP312" s="23">
        <v>4.5</v>
      </c>
      <c r="AQ312" s="24">
        <f t="shared" si="341"/>
        <v>1.6234256532614599</v>
      </c>
      <c r="AR312" s="34">
        <f t="shared" si="342"/>
        <v>2.5641948435074644</v>
      </c>
      <c r="AS312" s="25">
        <f t="shared" si="343"/>
        <v>1.5218382207807148</v>
      </c>
      <c r="AT312" s="26">
        <f t="shared" si="344"/>
        <v>0.17364889945241371</v>
      </c>
      <c r="AU312" s="16">
        <f t="shared" si="328"/>
        <v>1.0423566227267496</v>
      </c>
      <c r="AW312" s="14">
        <v>2134</v>
      </c>
      <c r="AX312" s="23">
        <v>4.5</v>
      </c>
      <c r="AY312" s="24">
        <f t="shared" si="353"/>
        <v>2.8204028505976759</v>
      </c>
      <c r="AZ312" s="34">
        <f t="shared" si="354"/>
        <v>3.3887150508499158</v>
      </c>
      <c r="BA312" s="25">
        <f t="shared" si="355"/>
        <v>2.790330847461409</v>
      </c>
      <c r="BB312" s="26">
        <f t="shared" si="362"/>
        <v>0.13583839670627962</v>
      </c>
      <c r="BC312" s="16">
        <f t="shared" si="345"/>
        <v>0.59838420338850673</v>
      </c>
      <c r="BD312">
        <v>0.159999999999999</v>
      </c>
      <c r="BF312" s="14">
        <v>2134</v>
      </c>
      <c r="BG312" s="23">
        <v>6.5</v>
      </c>
      <c r="BH312" s="24">
        <f t="shared" si="356"/>
        <v>1.2908819207105677</v>
      </c>
      <c r="BI312" s="34">
        <f t="shared" si="363"/>
        <v>2.3620081222806881</v>
      </c>
      <c r="BJ312" s="25">
        <f t="shared" si="357"/>
        <v>1.2107817265856744</v>
      </c>
      <c r="BK312" s="26">
        <f t="shared" si="364"/>
        <v>0.14775430559072392</v>
      </c>
      <c r="BL312" s="16">
        <f t="shared" si="346"/>
        <v>1.1512263956950137</v>
      </c>
      <c r="BN312" s="14">
        <v>2134</v>
      </c>
      <c r="BO312" s="23">
        <v>6.5</v>
      </c>
      <c r="BP312" s="24">
        <f t="shared" si="358"/>
        <v>2.5393589190056822</v>
      </c>
      <c r="BQ312" s="34">
        <f t="shared" si="359"/>
        <v>3.7959718703804688</v>
      </c>
      <c r="BR312" s="25">
        <f t="shared" si="360"/>
        <v>2.512264415969951</v>
      </c>
      <c r="BS312" s="26">
        <f t="shared" si="361"/>
        <v>0.12059953620097573</v>
      </c>
      <c r="BT312" s="16">
        <f t="shared" si="347"/>
        <v>1.2837074544105178</v>
      </c>
      <c r="BU312">
        <v>0.159999999999999</v>
      </c>
    </row>
    <row r="313" spans="1:73" x14ac:dyDescent="0.35">
      <c r="A313" s="6">
        <v>2135</v>
      </c>
      <c r="B313" s="23">
        <v>4</v>
      </c>
      <c r="C313" s="24">
        <f t="shared" si="320"/>
        <v>1.3636915231112985</v>
      </c>
      <c r="D313" s="34">
        <f t="shared" si="321"/>
        <v>2.231458644686346</v>
      </c>
      <c r="E313" s="25">
        <f t="shared" si="322"/>
        <v>1.2791671456713014</v>
      </c>
      <c r="F313" s="26">
        <f t="shared" si="323"/>
        <v>0.15742540780302391</v>
      </c>
      <c r="G313" s="16">
        <f t="shared" si="324"/>
        <v>0.95229149901504462</v>
      </c>
      <c r="I313" s="6">
        <v>2135</v>
      </c>
      <c r="J313" s="23">
        <v>4</v>
      </c>
      <c r="K313" s="24">
        <f t="shared" si="348"/>
        <v>1.5135424706002836</v>
      </c>
      <c r="L313" s="34">
        <f t="shared" si="349"/>
        <v>2.353131552315459</v>
      </c>
      <c r="M313" s="25">
        <f t="shared" si="350"/>
        <v>1.4663562343314753</v>
      </c>
      <c r="N313" s="26">
        <f t="shared" si="351"/>
        <v>0.16675212196997952</v>
      </c>
      <c r="O313" s="16">
        <f t="shared" si="352"/>
        <v>0.88677531798398368</v>
      </c>
      <c r="Q313" s="6">
        <v>2135</v>
      </c>
      <c r="R313" s="23">
        <v>4</v>
      </c>
      <c r="S313" s="24">
        <f t="shared" si="329"/>
        <v>1.3616128673188237</v>
      </c>
      <c r="T313" s="34">
        <f t="shared" si="330"/>
        <v>2.1757313055925391</v>
      </c>
      <c r="U313" s="25">
        <f t="shared" si="331"/>
        <v>1.1934327778346761</v>
      </c>
      <c r="V313" s="26">
        <f t="shared" si="332"/>
        <v>0.16153644256195582</v>
      </c>
      <c r="W313" s="16">
        <f t="shared" si="325"/>
        <v>0.98229852775786308</v>
      </c>
      <c r="Y313" s="6">
        <v>2135</v>
      </c>
      <c r="Z313" s="23">
        <v>4</v>
      </c>
      <c r="AA313" s="24">
        <f t="shared" si="333"/>
        <v>1.4337850852375542</v>
      </c>
      <c r="AB313" s="34">
        <f t="shared" si="334"/>
        <v>2.229544367954106</v>
      </c>
      <c r="AC313" s="25">
        <f t="shared" si="335"/>
        <v>1.2762221045447781</v>
      </c>
      <c r="AD313" s="26">
        <f t="shared" si="336"/>
        <v>0.31061874460559985</v>
      </c>
      <c r="AE313" s="16">
        <f t="shared" si="326"/>
        <v>0.95332226340932791</v>
      </c>
      <c r="AG313" s="6">
        <v>2135</v>
      </c>
      <c r="AH313" s="23">
        <v>4</v>
      </c>
      <c r="AI313" s="24">
        <f t="shared" si="337"/>
        <v>1.4755893012521926</v>
      </c>
      <c r="AJ313" s="34">
        <f t="shared" si="338"/>
        <v>2.327457956935608</v>
      </c>
      <c r="AK313" s="25">
        <f t="shared" si="339"/>
        <v>1.4268583952855507</v>
      </c>
      <c r="AL313" s="26">
        <f t="shared" si="340"/>
        <v>8.3983947219289631E-2</v>
      </c>
      <c r="AM313" s="16">
        <f t="shared" si="327"/>
        <v>0.90059956165005728</v>
      </c>
      <c r="AO313" s="6">
        <v>2135</v>
      </c>
      <c r="AP313" s="23">
        <v>4.5</v>
      </c>
      <c r="AQ313" s="24">
        <f t="shared" si="341"/>
        <v>1.624406112457027</v>
      </c>
      <c r="AR313" s="34">
        <f t="shared" si="342"/>
        <v>2.5648545199053574</v>
      </c>
      <c r="AS313" s="25">
        <f t="shared" si="343"/>
        <v>1.5228531075467038</v>
      </c>
      <c r="AT313" s="26">
        <f t="shared" si="344"/>
        <v>0.17512068213227347</v>
      </c>
      <c r="AU313" s="16">
        <f t="shared" si="328"/>
        <v>1.0420014123586536</v>
      </c>
      <c r="AW313" s="6">
        <v>2135</v>
      </c>
      <c r="AX313" s="23">
        <v>4.5</v>
      </c>
      <c r="AY313" s="24">
        <f t="shared" si="353"/>
        <v>2.8492118530748383</v>
      </c>
      <c r="AZ313" s="34">
        <f t="shared" si="354"/>
        <v>3.4084689306589304</v>
      </c>
      <c r="BA313" s="25">
        <f t="shared" si="355"/>
        <v>2.8207214317829696</v>
      </c>
      <c r="BB313" s="26">
        <f t="shared" si="362"/>
        <v>0.13625130136268351</v>
      </c>
      <c r="BC313" s="16">
        <f t="shared" si="345"/>
        <v>0.58774749887596078</v>
      </c>
      <c r="BD313">
        <v>0.149999999999999</v>
      </c>
      <c r="BF313" s="6">
        <v>2135</v>
      </c>
      <c r="BG313" s="23">
        <v>6.5</v>
      </c>
      <c r="BH313" s="24">
        <f t="shared" si="356"/>
        <v>1.2918389966257489</v>
      </c>
      <c r="BI313" s="34">
        <f t="shared" si="363"/>
        <v>2.3626394943646436</v>
      </c>
      <c r="BJ313" s="25">
        <f t="shared" si="357"/>
        <v>1.211753068253298</v>
      </c>
      <c r="BK313" s="26">
        <f t="shared" si="364"/>
        <v>0.14891497121931016</v>
      </c>
      <c r="BL313" s="16">
        <f t="shared" si="346"/>
        <v>1.1508864261113456</v>
      </c>
      <c r="BN313" s="6">
        <v>2135</v>
      </c>
      <c r="BO313" s="23">
        <v>6.5</v>
      </c>
      <c r="BP313" s="24">
        <f t="shared" si="358"/>
        <v>2.5733764637952117</v>
      </c>
      <c r="BQ313" s="34">
        <f t="shared" si="359"/>
        <v>3.8259544989360572</v>
      </c>
      <c r="BR313" s="25">
        <f t="shared" si="360"/>
        <v>2.5476223060554721</v>
      </c>
      <c r="BS313" s="26">
        <f t="shared" si="361"/>
        <v>0.1209727848638705</v>
      </c>
      <c r="BT313" s="16">
        <f t="shared" si="347"/>
        <v>1.2783321928805851</v>
      </c>
      <c r="BU313">
        <v>0.149999999999999</v>
      </c>
    </row>
    <row r="314" spans="1:73" x14ac:dyDescent="0.35">
      <c r="A314" s="6">
        <v>2136</v>
      </c>
      <c r="B314" s="23">
        <v>4</v>
      </c>
      <c r="C314" s="24">
        <f t="shared" si="320"/>
        <v>1.3645332764758644</v>
      </c>
      <c r="D314" s="34">
        <f t="shared" si="321"/>
        <v>2.2320232216846976</v>
      </c>
      <c r="E314" s="25">
        <f t="shared" si="322"/>
        <v>1.2800357256687656</v>
      </c>
      <c r="F314" s="26">
        <f t="shared" si="323"/>
        <v>0.15865000998863404</v>
      </c>
      <c r="G314" s="16">
        <f t="shared" si="324"/>
        <v>0.95198749601593202</v>
      </c>
      <c r="I314" s="14">
        <v>2136</v>
      </c>
      <c r="J314" s="23">
        <v>4</v>
      </c>
      <c r="K314" s="24">
        <f t="shared" si="348"/>
        <v>1.5145638742608503</v>
      </c>
      <c r="L314" s="34">
        <f t="shared" si="349"/>
        <v>2.3538038009049349</v>
      </c>
      <c r="M314" s="25">
        <f t="shared" si="350"/>
        <v>1.4673904629306693</v>
      </c>
      <c r="N314" s="26">
        <f t="shared" si="351"/>
        <v>0.1681395752443966</v>
      </c>
      <c r="O314" s="16">
        <f t="shared" si="352"/>
        <v>0.88641333797426558</v>
      </c>
      <c r="Q314" s="14">
        <v>2136</v>
      </c>
      <c r="R314" s="23">
        <v>4</v>
      </c>
      <c r="S314" s="24">
        <f t="shared" si="329"/>
        <v>1.3624442559534717</v>
      </c>
      <c r="T314" s="34">
        <f t="shared" si="330"/>
        <v>2.1763061553511283</v>
      </c>
      <c r="U314" s="25">
        <f t="shared" si="331"/>
        <v>1.1943171620786588</v>
      </c>
      <c r="V314" s="26">
        <f t="shared" si="332"/>
        <v>0.16274598999990411</v>
      </c>
      <c r="W314" s="16">
        <f t="shared" si="325"/>
        <v>0.98198899327246947</v>
      </c>
      <c r="Y314" s="14">
        <v>2136</v>
      </c>
      <c r="Z314" s="23">
        <v>4</v>
      </c>
      <c r="AA314" s="24">
        <f t="shared" si="333"/>
        <v>1.4353724469762268</v>
      </c>
      <c r="AB314" s="34">
        <f t="shared" si="334"/>
        <v>2.2306395036188214</v>
      </c>
      <c r="AC314" s="25">
        <f t="shared" si="335"/>
        <v>1.2779069286443405</v>
      </c>
      <c r="AD314" s="26">
        <f t="shared" si="336"/>
        <v>0.31290085356693154</v>
      </c>
      <c r="AE314" s="16">
        <f t="shared" si="326"/>
        <v>0.95273257497448083</v>
      </c>
      <c r="AG314" s="14">
        <v>2136</v>
      </c>
      <c r="AH314" s="23">
        <v>4</v>
      </c>
      <c r="AI314" s="24">
        <f t="shared" si="337"/>
        <v>1.4761700809982985</v>
      </c>
      <c r="AJ314" s="34">
        <f t="shared" si="338"/>
        <v>2.3278383181054219</v>
      </c>
      <c r="AK314" s="25">
        <f t="shared" si="339"/>
        <v>1.4274435663160336</v>
      </c>
      <c r="AL314" s="26">
        <f t="shared" si="340"/>
        <v>8.4690128591496369E-2</v>
      </c>
      <c r="AM314" s="16">
        <f t="shared" si="327"/>
        <v>0.90039475178938821</v>
      </c>
      <c r="AO314" s="14">
        <v>2136</v>
      </c>
      <c r="AP314" s="23">
        <v>4.5</v>
      </c>
      <c r="AQ314" s="24">
        <f t="shared" si="341"/>
        <v>1.6253860465227954</v>
      </c>
      <c r="AR314" s="34">
        <f t="shared" si="342"/>
        <v>2.5655138561600488</v>
      </c>
      <c r="AS314" s="25">
        <f t="shared" si="343"/>
        <v>1.5238674710154596</v>
      </c>
      <c r="AT314" s="26">
        <f t="shared" si="344"/>
        <v>0.17659196583527834</v>
      </c>
      <c r="AU314" s="16">
        <f t="shared" si="328"/>
        <v>1.0416463851445892</v>
      </c>
      <c r="AW314" s="14">
        <v>2136</v>
      </c>
      <c r="AX314" s="23">
        <v>4.5</v>
      </c>
      <c r="AY314" s="24">
        <f t="shared" si="353"/>
        <v>2.878555785672364</v>
      </c>
      <c r="AZ314" s="34">
        <f t="shared" si="354"/>
        <v>3.4285927811219841</v>
      </c>
      <c r="BA314" s="25">
        <f t="shared" si="355"/>
        <v>2.8516812017261297</v>
      </c>
      <c r="BB314" s="26">
        <f t="shared" si="362"/>
        <v>0.13664078808654198</v>
      </c>
      <c r="BC314" s="16">
        <f t="shared" si="345"/>
        <v>0.57691157939585436</v>
      </c>
      <c r="BD314">
        <v>0.13999999999999899</v>
      </c>
      <c r="BF314" s="14">
        <v>2136</v>
      </c>
      <c r="BG314" s="23">
        <v>6.5</v>
      </c>
      <c r="BH314" s="24">
        <f t="shared" si="356"/>
        <v>1.2927954524823162</v>
      </c>
      <c r="BI314" s="34">
        <f t="shared" si="363"/>
        <v>2.3632704822160382</v>
      </c>
      <c r="BJ314" s="25">
        <f t="shared" si="357"/>
        <v>1.2127238187939051</v>
      </c>
      <c r="BK314" s="26">
        <f t="shared" si="364"/>
        <v>0.15007542967856249</v>
      </c>
      <c r="BL314" s="16">
        <f t="shared" si="346"/>
        <v>1.1505466634221331</v>
      </c>
      <c r="BN314" s="14">
        <v>2136</v>
      </c>
      <c r="BO314" s="23">
        <v>6.5</v>
      </c>
      <c r="BP314" s="24">
        <f t="shared" si="358"/>
        <v>2.6081924942151722</v>
      </c>
      <c r="BQ314" s="34">
        <f t="shared" si="359"/>
        <v>3.856481531691295</v>
      </c>
      <c r="BR314" s="25">
        <f t="shared" si="360"/>
        <v>2.5838177410635295</v>
      </c>
      <c r="BS314" s="26">
        <f t="shared" si="361"/>
        <v>0.1213260421559233</v>
      </c>
      <c r="BT314" s="16">
        <f t="shared" si="347"/>
        <v>1.2726637906277656</v>
      </c>
      <c r="BU314">
        <v>0.13999999999999899</v>
      </c>
    </row>
    <row r="315" spans="1:73" x14ac:dyDescent="0.35">
      <c r="A315" s="14">
        <v>2137</v>
      </c>
      <c r="B315" s="23">
        <v>4</v>
      </c>
      <c r="C315" s="24">
        <f t="shared" si="320"/>
        <v>1.3653746047759081</v>
      </c>
      <c r="D315" s="34">
        <f t="shared" si="321"/>
        <v>2.2325875240415192</v>
      </c>
      <c r="E315" s="25">
        <f t="shared" si="322"/>
        <v>1.2809038831407986</v>
      </c>
      <c r="F315" s="26">
        <f t="shared" si="323"/>
        <v>0.15987422334566462</v>
      </c>
      <c r="G315" s="16">
        <f t="shared" si="324"/>
        <v>0.95168364090072055</v>
      </c>
      <c r="I315" s="6">
        <v>2137</v>
      </c>
      <c r="J315" s="23">
        <v>4</v>
      </c>
      <c r="K315" s="24">
        <f t="shared" si="348"/>
        <v>1.5155784245924875</v>
      </c>
      <c r="L315" s="34">
        <f t="shared" si="349"/>
        <v>2.3544717421624481</v>
      </c>
      <c r="M315" s="25">
        <f t="shared" si="350"/>
        <v>1.4684180648653047</v>
      </c>
      <c r="N315" s="26">
        <f t="shared" si="351"/>
        <v>0.16952664464813727</v>
      </c>
      <c r="O315" s="16">
        <f t="shared" si="352"/>
        <v>0.88605367729714346</v>
      </c>
      <c r="Q315" s="6">
        <v>2137</v>
      </c>
      <c r="R315" s="23">
        <v>4</v>
      </c>
      <c r="S315" s="24">
        <f t="shared" si="329"/>
        <v>1.363275382578282</v>
      </c>
      <c r="T315" s="34">
        <f t="shared" si="330"/>
        <v>2.1768808239512505</v>
      </c>
      <c r="U315" s="25">
        <f t="shared" si="331"/>
        <v>1.1952012676173087</v>
      </c>
      <c r="V315" s="26">
        <f t="shared" si="332"/>
        <v>0.16395515629458737</v>
      </c>
      <c r="W315" s="16">
        <f t="shared" si="325"/>
        <v>0.98167955633394177</v>
      </c>
      <c r="Y315" s="6">
        <v>2137</v>
      </c>
      <c r="Z315" s="23">
        <v>4</v>
      </c>
      <c r="AA315" s="24">
        <f t="shared" si="333"/>
        <v>1.4369588268036517</v>
      </c>
      <c r="AB315" s="34">
        <f t="shared" si="334"/>
        <v>2.2317339618578322</v>
      </c>
      <c r="AC315" s="25">
        <f t="shared" si="335"/>
        <v>1.2795907105505113</v>
      </c>
      <c r="AD315" s="26">
        <f t="shared" si="336"/>
        <v>0.31518155090393357</v>
      </c>
      <c r="AE315" s="16">
        <f t="shared" si="326"/>
        <v>0.95214325130732091</v>
      </c>
      <c r="AG315" s="6">
        <v>2137</v>
      </c>
      <c r="AH315" s="23">
        <v>4</v>
      </c>
      <c r="AI315" s="24">
        <f t="shared" si="337"/>
        <v>1.4767440378111532</v>
      </c>
      <c r="AJ315" s="34">
        <f t="shared" si="338"/>
        <v>2.3282143981425025</v>
      </c>
      <c r="AK315" s="25">
        <f t="shared" si="339"/>
        <v>1.4280221509884654</v>
      </c>
      <c r="AL315" s="26">
        <f t="shared" si="340"/>
        <v>8.5396242893274452E-2</v>
      </c>
      <c r="AM315" s="16">
        <f t="shared" si="327"/>
        <v>0.90019224715403712</v>
      </c>
      <c r="AO315" s="6">
        <v>2137</v>
      </c>
      <c r="AP315" s="23">
        <v>4.5</v>
      </c>
      <c r="AQ315" s="24">
        <f t="shared" si="341"/>
        <v>1.6263654753136871</v>
      </c>
      <c r="AR315" s="34">
        <f t="shared" si="342"/>
        <v>2.5661728642726294</v>
      </c>
      <c r="AS315" s="25">
        <f t="shared" si="343"/>
        <v>1.5248813296501988</v>
      </c>
      <c r="AT315" s="26">
        <f t="shared" si="344"/>
        <v>0.17806275055503903</v>
      </c>
      <c r="AU315" s="16">
        <f t="shared" si="328"/>
        <v>1.0412915346224305</v>
      </c>
      <c r="AW315" s="6">
        <v>2137</v>
      </c>
      <c r="AX315" s="23">
        <v>4.5</v>
      </c>
      <c r="AY315" s="24">
        <f t="shared" si="353"/>
        <v>2.9084493011386816</v>
      </c>
      <c r="AZ315" s="34">
        <f t="shared" si="354"/>
        <v>3.4490967983854404</v>
      </c>
      <c r="BA315" s="25">
        <f t="shared" si="355"/>
        <v>2.8832258436699081</v>
      </c>
      <c r="BB315" s="26">
        <f t="shared" si="362"/>
        <v>0.13700634544116189</v>
      </c>
      <c r="BC315" s="16">
        <f t="shared" si="345"/>
        <v>0.56587095471553228</v>
      </c>
      <c r="BD315">
        <v>0.12999999999999901</v>
      </c>
      <c r="BF315" s="6">
        <v>2137</v>
      </c>
      <c r="BG315" s="23">
        <v>6.5</v>
      </c>
      <c r="BH315" s="24">
        <f t="shared" si="356"/>
        <v>1.2937513262708886</v>
      </c>
      <c r="BI315" s="34">
        <f t="shared" si="363"/>
        <v>2.363901108781127</v>
      </c>
      <c r="BJ315" s="25">
        <f t="shared" si="357"/>
        <v>1.2136940135094265</v>
      </c>
      <c r="BK315" s="26">
        <f t="shared" si="364"/>
        <v>0.1512356805881489</v>
      </c>
      <c r="BL315" s="16">
        <f t="shared" si="346"/>
        <v>1.1502070952717005</v>
      </c>
      <c r="BN315" s="6">
        <v>2137</v>
      </c>
      <c r="BO315" s="23">
        <v>6.5</v>
      </c>
      <c r="BP315" s="24">
        <f t="shared" si="358"/>
        <v>2.6438332341817308</v>
      </c>
      <c r="BQ315" s="34">
        <f t="shared" si="359"/>
        <v>3.8875709721772935</v>
      </c>
      <c r="BR315" s="25">
        <f t="shared" si="360"/>
        <v>2.6208784187342964</v>
      </c>
      <c r="BS315" s="26">
        <f t="shared" si="361"/>
        <v>0.12165872064066872</v>
      </c>
      <c r="BT315" s="16">
        <f t="shared" si="347"/>
        <v>1.2666925534429971</v>
      </c>
      <c r="BU315">
        <v>0.12999999999999901</v>
      </c>
    </row>
    <row r="316" spans="1:73" x14ac:dyDescent="0.35">
      <c r="A316" s="6">
        <v>2138</v>
      </c>
      <c r="B316" s="23">
        <v>4</v>
      </c>
      <c r="C316" s="24">
        <f t="shared" si="320"/>
        <v>1.366215523807256</v>
      </c>
      <c r="D316" s="34">
        <f t="shared" si="321"/>
        <v>2.2331515613037141</v>
      </c>
      <c r="E316" s="25">
        <f t="shared" si="322"/>
        <v>1.2817716327749444</v>
      </c>
      <c r="F316" s="26">
        <f t="shared" si="323"/>
        <v>0.16109804785337928</v>
      </c>
      <c r="G316" s="16">
        <f t="shared" si="324"/>
        <v>0.95137992852876963</v>
      </c>
      <c r="I316" s="14">
        <v>2138</v>
      </c>
      <c r="J316" s="23">
        <v>4</v>
      </c>
      <c r="K316" s="24">
        <f t="shared" si="348"/>
        <v>1.5165864743451125</v>
      </c>
      <c r="L316" s="34">
        <f t="shared" si="349"/>
        <v>2.3551355971987169</v>
      </c>
      <c r="M316" s="25">
        <f t="shared" si="350"/>
        <v>1.4694393803057182</v>
      </c>
      <c r="N316" s="26">
        <f t="shared" si="351"/>
        <v>0.17091332388459005</v>
      </c>
      <c r="O316" s="16">
        <f t="shared" si="352"/>
        <v>0.88569621689299871</v>
      </c>
      <c r="Q316" s="14">
        <v>2138</v>
      </c>
      <c r="R316" s="23">
        <v>4</v>
      </c>
      <c r="S316" s="24">
        <f t="shared" si="329"/>
        <v>1.3641062472813945</v>
      </c>
      <c r="T316" s="34">
        <f t="shared" si="330"/>
        <v>2.1774553114531066</v>
      </c>
      <c r="U316" s="25">
        <f t="shared" si="331"/>
        <v>1.1960850945432409</v>
      </c>
      <c r="V316" s="26">
        <f t="shared" si="332"/>
        <v>0.16516394156608488</v>
      </c>
      <c r="W316" s="16">
        <f t="shared" si="325"/>
        <v>0.9813702169098657</v>
      </c>
      <c r="Y316" s="14">
        <v>2138</v>
      </c>
      <c r="Z316" s="23">
        <v>4</v>
      </c>
      <c r="AA316" s="24">
        <f t="shared" si="333"/>
        <v>1.4385442253330449</v>
      </c>
      <c r="AB316" s="34">
        <f t="shared" si="334"/>
        <v>2.2328277430934307</v>
      </c>
      <c r="AC316" s="25">
        <f t="shared" si="335"/>
        <v>1.2812734509129706</v>
      </c>
      <c r="AD316" s="26">
        <f t="shared" si="336"/>
        <v>0.31746083748973175</v>
      </c>
      <c r="AE316" s="16">
        <f t="shared" si="326"/>
        <v>0.95155429218046006</v>
      </c>
      <c r="AG316" s="14">
        <v>2138</v>
      </c>
      <c r="AH316" s="23">
        <v>4</v>
      </c>
      <c r="AI316" s="24">
        <f t="shared" si="337"/>
        <v>1.4773115344869225</v>
      </c>
      <c r="AJ316" s="34">
        <f t="shared" si="338"/>
        <v>2.3285864245327441</v>
      </c>
      <c r="AK316" s="25">
        <f t="shared" si="339"/>
        <v>1.428594499281145</v>
      </c>
      <c r="AL316" s="26">
        <f t="shared" si="340"/>
        <v>8.6102286881763981E-2</v>
      </c>
      <c r="AM316" s="16">
        <f t="shared" si="327"/>
        <v>0.8999919252515991</v>
      </c>
      <c r="AO316" s="14">
        <v>2138</v>
      </c>
      <c r="AP316" s="23">
        <v>4.5</v>
      </c>
      <c r="AQ316" s="24">
        <f t="shared" si="341"/>
        <v>1.6273444166570461</v>
      </c>
      <c r="AR316" s="34">
        <f t="shared" si="342"/>
        <v>2.5668315550194389</v>
      </c>
      <c r="AS316" s="25">
        <f t="shared" si="343"/>
        <v>1.5258947000299061</v>
      </c>
      <c r="AT316" s="26">
        <f t="shared" si="344"/>
        <v>0.17953303630325845</v>
      </c>
      <c r="AU316" s="16">
        <f t="shared" si="328"/>
        <v>1.0409368549895328</v>
      </c>
      <c r="AW316" s="14">
        <v>2138</v>
      </c>
      <c r="AX316" s="23">
        <v>4.5</v>
      </c>
      <c r="AY316" s="24">
        <f t="shared" si="353"/>
        <v>2.9389075456139166</v>
      </c>
      <c r="AZ316" s="34">
        <f t="shared" si="354"/>
        <v>3.4699915240961028</v>
      </c>
      <c r="BA316" s="25">
        <f t="shared" si="355"/>
        <v>2.9153715755324661</v>
      </c>
      <c r="BB316" s="26">
        <f t="shared" si="362"/>
        <v>0.13734744645683508</v>
      </c>
      <c r="BC316" s="16">
        <f t="shared" si="345"/>
        <v>0.55461994856363672</v>
      </c>
      <c r="BD316">
        <v>0.119999999999999</v>
      </c>
      <c r="BF316" s="14">
        <v>2138</v>
      </c>
      <c r="BG316" s="23">
        <v>6.5</v>
      </c>
      <c r="BH316" s="24">
        <f t="shared" si="356"/>
        <v>1.2947066527523945</v>
      </c>
      <c r="BI316" s="34">
        <f t="shared" si="363"/>
        <v>2.3645313950555833</v>
      </c>
      <c r="BJ316" s="25">
        <f t="shared" si="357"/>
        <v>1.2146636847008976</v>
      </c>
      <c r="BK316" s="26">
        <f t="shared" si="364"/>
        <v>0.15239572360338799</v>
      </c>
      <c r="BL316" s="16">
        <f t="shared" si="346"/>
        <v>1.1498677103546857</v>
      </c>
      <c r="BN316" s="14">
        <v>2138</v>
      </c>
      <c r="BO316" s="23">
        <v>6.5</v>
      </c>
      <c r="BP316" s="24">
        <f t="shared" si="358"/>
        <v>2.6803259569671933</v>
      </c>
      <c r="BQ316" s="34">
        <f t="shared" si="359"/>
        <v>3.9192415489183334</v>
      </c>
      <c r="BR316" s="25">
        <f t="shared" si="360"/>
        <v>2.658833152182051</v>
      </c>
      <c r="BS316" s="26">
        <f t="shared" si="361"/>
        <v>0.12197021056509108</v>
      </c>
      <c r="BT316" s="16">
        <f t="shared" si="347"/>
        <v>1.2604083967362825</v>
      </c>
      <c r="BU316">
        <v>0.119999999999999</v>
      </c>
    </row>
    <row r="317" spans="1:73" x14ac:dyDescent="0.35">
      <c r="A317" s="6">
        <v>2139</v>
      </c>
      <c r="B317" s="23">
        <v>4</v>
      </c>
      <c r="C317" s="24">
        <f t="shared" si="320"/>
        <v>1.3670560477966305</v>
      </c>
      <c r="D317" s="34">
        <f t="shared" si="321"/>
        <v>2.2337153420703912</v>
      </c>
      <c r="E317" s="25">
        <f t="shared" si="322"/>
        <v>1.2826389878006019</v>
      </c>
      <c r="F317" s="26">
        <f t="shared" si="323"/>
        <v>0.16232148350549563</v>
      </c>
      <c r="G317" s="16">
        <f t="shared" si="324"/>
        <v>0.95107635426978931</v>
      </c>
      <c r="I317" s="6">
        <v>2139</v>
      </c>
      <c r="J317" s="23">
        <v>4</v>
      </c>
      <c r="K317" s="24">
        <f t="shared" si="348"/>
        <v>1.5175883572166413</v>
      </c>
      <c r="L317" s="34">
        <f t="shared" si="349"/>
        <v>2.3557955751825124</v>
      </c>
      <c r="M317" s="25">
        <f t="shared" si="350"/>
        <v>1.4704547310500191</v>
      </c>
      <c r="N317" s="26">
        <f t="shared" si="351"/>
        <v>0.17229960700713776</v>
      </c>
      <c r="O317" s="16">
        <f t="shared" si="352"/>
        <v>0.88534084413249325</v>
      </c>
      <c r="Q317" s="6">
        <v>2139</v>
      </c>
      <c r="R317" s="23">
        <v>4</v>
      </c>
      <c r="S317" s="24">
        <f t="shared" si="329"/>
        <v>1.3649368501498469</v>
      </c>
      <c r="T317" s="34">
        <f t="shared" si="330"/>
        <v>2.1780296179162768</v>
      </c>
      <c r="U317" s="25">
        <f t="shared" si="331"/>
        <v>1.1969686429481186</v>
      </c>
      <c r="V317" s="26">
        <f t="shared" si="332"/>
        <v>0.16637234593444264</v>
      </c>
      <c r="W317" s="16">
        <f t="shared" si="325"/>
        <v>0.98106097496815825</v>
      </c>
      <c r="Y317" s="6">
        <v>2139</v>
      </c>
      <c r="Z317" s="23">
        <v>4</v>
      </c>
      <c r="AA317" s="24">
        <f t="shared" si="333"/>
        <v>1.4401286431761258</v>
      </c>
      <c r="AB317" s="34">
        <f t="shared" si="334"/>
        <v>2.2339208477470205</v>
      </c>
      <c r="AC317" s="25">
        <f t="shared" si="335"/>
        <v>1.282955150380032</v>
      </c>
      <c r="AD317" s="26">
        <f t="shared" si="336"/>
        <v>0.31973871419692151</v>
      </c>
      <c r="AE317" s="16">
        <f t="shared" si="326"/>
        <v>0.95096569736698844</v>
      </c>
      <c r="AG317" s="6">
        <v>2139</v>
      </c>
      <c r="AH317" s="23">
        <v>4</v>
      </c>
      <c r="AI317" s="24">
        <f t="shared" si="337"/>
        <v>1.4778729142969211</v>
      </c>
      <c r="AJ317" s="34">
        <f t="shared" si="338"/>
        <v>2.3289546125193041</v>
      </c>
      <c r="AK317" s="25">
        <f t="shared" si="339"/>
        <v>1.429160942337391</v>
      </c>
      <c r="AL317" s="26">
        <f t="shared" si="340"/>
        <v>8.6808257489873114E-2</v>
      </c>
      <c r="AM317" s="16">
        <f t="shared" si="327"/>
        <v>0.89979367018191314</v>
      </c>
      <c r="AO317" s="6">
        <v>2139</v>
      </c>
      <c r="AP317" s="23">
        <v>4.5</v>
      </c>
      <c r="AQ317" s="24">
        <f t="shared" si="341"/>
        <v>1.6283228865608761</v>
      </c>
      <c r="AR317" s="34">
        <f t="shared" si="342"/>
        <v>2.5674899380778475</v>
      </c>
      <c r="AS317" s="25">
        <f t="shared" si="343"/>
        <v>1.5269075970428423</v>
      </c>
      <c r="AT317" s="26">
        <f t="shared" si="344"/>
        <v>0.18100282310786764</v>
      </c>
      <c r="AU317" s="16">
        <f t="shared" si="328"/>
        <v>1.0405823410350052</v>
      </c>
      <c r="AW317" s="6">
        <v>2139</v>
      </c>
      <c r="AX317" s="23">
        <v>4.5</v>
      </c>
      <c r="AY317" s="24">
        <f t="shared" si="353"/>
        <v>2.9699461784711279</v>
      </c>
      <c r="AZ317" s="34">
        <f t="shared" si="354"/>
        <v>3.4912878593525019</v>
      </c>
      <c r="BA317" s="25">
        <f t="shared" si="355"/>
        <v>2.9481351682346184</v>
      </c>
      <c r="BB317" s="26">
        <f t="shared" si="362"/>
        <v>0.13766354805446565</v>
      </c>
      <c r="BC317" s="16">
        <f t="shared" si="345"/>
        <v>0.54315269111788345</v>
      </c>
      <c r="BD317">
        <v>0.109999999999999</v>
      </c>
      <c r="BF317" s="6">
        <v>2139</v>
      </c>
      <c r="BG317" s="23">
        <v>6.5</v>
      </c>
      <c r="BH317" s="24">
        <f t="shared" si="356"/>
        <v>1.2956614637328563</v>
      </c>
      <c r="BI317" s="34">
        <f t="shared" si="363"/>
        <v>2.3651613602504655</v>
      </c>
      <c r="BJ317" s="25">
        <f t="shared" si="357"/>
        <v>1.2156328619237931</v>
      </c>
      <c r="BK317" s="26">
        <f t="shared" si="364"/>
        <v>0.15355555841221499</v>
      </c>
      <c r="BL317" s="16">
        <f t="shared" si="346"/>
        <v>1.1495284983266725</v>
      </c>
      <c r="BN317" s="6">
        <v>2139</v>
      </c>
      <c r="BO317" s="23">
        <v>6.5</v>
      </c>
      <c r="BP317" s="24">
        <f t="shared" si="358"/>
        <v>2.7176990341248612</v>
      </c>
      <c r="BQ317" s="34">
        <f t="shared" si="359"/>
        <v>3.9515127494192441</v>
      </c>
      <c r="BR317" s="25">
        <f t="shared" si="360"/>
        <v>2.6977119221834518</v>
      </c>
      <c r="BS317" s="26">
        <f t="shared" si="361"/>
        <v>0.12225987885409702</v>
      </c>
      <c r="BT317" s="16">
        <f t="shared" si="347"/>
        <v>1.2538008272357923</v>
      </c>
      <c r="BU317">
        <v>0.109999999999999</v>
      </c>
    </row>
    <row r="318" spans="1:73" x14ac:dyDescent="0.35">
      <c r="A318" s="14">
        <v>2140</v>
      </c>
      <c r="B318" s="23">
        <v>4</v>
      </c>
      <c r="C318" s="24">
        <f t="shared" ref="C318:C378" si="365">E317+((B318-E317)*G$118)</f>
        <v>1.3678961895583581</v>
      </c>
      <c r="D318" s="34">
        <f t="shared" ref="D318:D378" si="366">E318+(B318-E318)*G$121</f>
        <v>2.2342788740875275</v>
      </c>
      <c r="E318" s="25">
        <f t="shared" ref="E318:E378" si="367">C318-((F318-F317)*G$120/G$119)</f>
        <v>1.2835059601346579</v>
      </c>
      <c r="F318" s="26">
        <f t="shared" ref="F318:F378" si="368">F317+(C318-F317)*G$117*G$119/G$120</f>
        <v>0.16354453030873767</v>
      </c>
      <c r="G318" s="16">
        <f t="shared" ref="G318:G378" si="369">D318-E318</f>
        <v>0.95077291395286956</v>
      </c>
      <c r="I318" s="14">
        <v>2140</v>
      </c>
      <c r="J318" s="23">
        <v>4</v>
      </c>
      <c r="K318" s="24">
        <f t="shared" si="348"/>
        <v>1.5185843888823305</v>
      </c>
      <c r="L318" s="34">
        <f t="shared" si="349"/>
        <v>2.3564518739858547</v>
      </c>
      <c r="M318" s="25">
        <f t="shared" si="350"/>
        <v>1.4714644215166992</v>
      </c>
      <c r="N318" s="26">
        <f t="shared" si="351"/>
        <v>0.17368548840024456</v>
      </c>
      <c r="O318" s="16">
        <f t="shared" si="352"/>
        <v>0.88498745246915544</v>
      </c>
      <c r="Q318" s="14">
        <v>2140</v>
      </c>
      <c r="R318" s="23">
        <v>4</v>
      </c>
      <c r="S318" s="24">
        <f t="shared" si="329"/>
        <v>1.3657671912697829</v>
      </c>
      <c r="T318" s="34">
        <f t="shared" si="330"/>
        <v>2.1786037433998429</v>
      </c>
      <c r="U318" s="25">
        <f t="shared" si="331"/>
        <v>1.1978519129228351</v>
      </c>
      <c r="V318" s="26">
        <f t="shared" si="332"/>
        <v>0.16758036951967248</v>
      </c>
      <c r="W318" s="16">
        <f t="shared" si="325"/>
        <v>0.98075183047700776</v>
      </c>
      <c r="Y318" s="14">
        <v>2140</v>
      </c>
      <c r="Z318" s="23">
        <v>4</v>
      </c>
      <c r="AA318" s="24">
        <f t="shared" si="333"/>
        <v>1.4417120809433268</v>
      </c>
      <c r="AB318" s="34">
        <f t="shared" si="334"/>
        <v>2.2350132762392394</v>
      </c>
      <c r="AC318" s="25">
        <f t="shared" si="335"/>
        <v>1.2846358095988302</v>
      </c>
      <c r="AD318" s="26">
        <f t="shared" si="336"/>
        <v>0.32201518189756639</v>
      </c>
      <c r="AE318" s="16">
        <f t="shared" si="326"/>
        <v>0.95037746664040923</v>
      </c>
      <c r="AG318" s="14">
        <v>2140</v>
      </c>
      <c r="AH318" s="23">
        <v>4</v>
      </c>
      <c r="AI318" s="24">
        <f t="shared" si="337"/>
        <v>1.4784285020384373</v>
      </c>
      <c r="AJ318" s="34">
        <f t="shared" si="338"/>
        <v>2.329319165761504</v>
      </c>
      <c r="AK318" s="25">
        <f t="shared" si="339"/>
        <v>1.4297217934792372</v>
      </c>
      <c r="AL318" s="26">
        <f t="shared" si="340"/>
        <v>8.7514151816818042E-2</v>
      </c>
      <c r="AM318" s="16">
        <f t="shared" si="327"/>
        <v>0.89959737228226677</v>
      </c>
      <c r="AO318" s="14">
        <v>2140</v>
      </c>
      <c r="AP318" s="23">
        <v>4.5</v>
      </c>
      <c r="AQ318" s="24">
        <f t="shared" si="341"/>
        <v>1.6293008994006868</v>
      </c>
      <c r="AR318" s="34">
        <f t="shared" si="342"/>
        <v>2.5681480221391233</v>
      </c>
      <c r="AS318" s="25">
        <f t="shared" si="343"/>
        <v>1.5279200340601895</v>
      </c>
      <c r="AT318" s="26">
        <f t="shared" si="344"/>
        <v>0.18247211101135311</v>
      </c>
      <c r="AU318" s="16">
        <f t="shared" si="328"/>
        <v>1.0402279880789338</v>
      </c>
      <c r="AW318" s="14">
        <v>2140</v>
      </c>
      <c r="AX318" s="23">
        <v>4.5</v>
      </c>
      <c r="AY318" s="24">
        <f t="shared" si="353"/>
        <v>3.0015813930406181</v>
      </c>
      <c r="AZ318" s="34">
        <f t="shared" si="354"/>
        <v>3.5129970792817149</v>
      </c>
      <c r="BA318" s="25">
        <f t="shared" si="355"/>
        <v>2.9815339681257149</v>
      </c>
      <c r="BB318" s="26">
        <f t="shared" si="362"/>
        <v>0.13795409044453671</v>
      </c>
      <c r="BC318" s="16">
        <f t="shared" si="345"/>
        <v>0.53146311115599998</v>
      </c>
      <c r="BD318">
        <v>9.9999999999999006E-2</v>
      </c>
      <c r="BF318" s="14">
        <v>2140</v>
      </c>
      <c r="BG318" s="23">
        <v>6.5</v>
      </c>
      <c r="BH318" s="24">
        <f t="shared" si="356"/>
        <v>1.2966157883148108</v>
      </c>
      <c r="BI318" s="34">
        <f t="shared" si="363"/>
        <v>2.3657910219440588</v>
      </c>
      <c r="BJ318" s="25">
        <f t="shared" si="357"/>
        <v>1.2166015722216292</v>
      </c>
      <c r="BK318" s="26">
        <f t="shared" si="364"/>
        <v>0.15471518473240603</v>
      </c>
      <c r="BL318" s="16">
        <f t="shared" si="346"/>
        <v>1.1491894497224295</v>
      </c>
      <c r="BN318" s="14">
        <v>2140</v>
      </c>
      <c r="BO318" s="23">
        <v>6.5</v>
      </c>
      <c r="BP318" s="24">
        <f t="shared" si="358"/>
        <v>2.7559819869759905</v>
      </c>
      <c r="BQ318" s="34">
        <f t="shared" si="359"/>
        <v>3.9844048559424396</v>
      </c>
      <c r="BR318" s="25">
        <f t="shared" si="360"/>
        <v>2.7375459322191373</v>
      </c>
      <c r="BS318" s="26">
        <f t="shared" si="361"/>
        <v>0.1225270680534717</v>
      </c>
      <c r="BT318" s="16">
        <f t="shared" si="347"/>
        <v>1.2468589237233023</v>
      </c>
      <c r="BU318">
        <v>9.9999999999999006E-2</v>
      </c>
    </row>
    <row r="319" spans="1:73" x14ac:dyDescent="0.35">
      <c r="A319" s="6">
        <v>2141</v>
      </c>
      <c r="B319" s="23">
        <v>4</v>
      </c>
      <c r="C319" s="24">
        <f t="shared" si="365"/>
        <v>1.368735960635433</v>
      </c>
      <c r="D319" s="34">
        <f t="shared" si="366"/>
        <v>2.2348421643331671</v>
      </c>
      <c r="E319" s="25">
        <f t="shared" si="367"/>
        <v>1.2843725605125647</v>
      </c>
      <c r="F319" s="26">
        <f t="shared" si="368"/>
        <v>0.16476718828153286</v>
      </c>
      <c r="G319" s="16">
        <f t="shared" si="369"/>
        <v>0.95046960382060242</v>
      </c>
      <c r="I319" s="6">
        <v>2141</v>
      </c>
      <c r="J319" s="23">
        <v>4</v>
      </c>
      <c r="K319" s="24">
        <f t="shared" si="348"/>
        <v>1.5195748679685011</v>
      </c>
      <c r="L319" s="34">
        <f t="shared" si="349"/>
        <v>2.3571046807943477</v>
      </c>
      <c r="M319" s="25">
        <f t="shared" si="350"/>
        <v>1.4724687396836116</v>
      </c>
      <c r="N319" s="26">
        <f t="shared" si="351"/>
        <v>0.17507096276156484</v>
      </c>
      <c r="O319" s="16">
        <f t="shared" si="352"/>
        <v>0.88463594111073607</v>
      </c>
      <c r="Q319" s="6">
        <v>2141</v>
      </c>
      <c r="R319" s="23">
        <v>4</v>
      </c>
      <c r="S319" s="24">
        <f t="shared" si="329"/>
        <v>1.3665972707266221</v>
      </c>
      <c r="T319" s="34">
        <f t="shared" si="330"/>
        <v>2.1791776879624711</v>
      </c>
      <c r="U319" s="25">
        <f t="shared" si="331"/>
        <v>1.1987349045576481</v>
      </c>
      <c r="V319" s="26">
        <f t="shared" si="332"/>
        <v>0.16878801244175143</v>
      </c>
      <c r="W319" s="16">
        <f t="shared" si="325"/>
        <v>0.98044278340482305</v>
      </c>
      <c r="Y319" s="6">
        <v>2141</v>
      </c>
      <c r="Z319" s="23">
        <v>4</v>
      </c>
      <c r="AA319" s="24">
        <f t="shared" si="333"/>
        <v>1.4432945392439704</v>
      </c>
      <c r="AB319" s="34">
        <f t="shared" si="334"/>
        <v>2.2361050289900573</v>
      </c>
      <c r="AC319" s="25">
        <f t="shared" si="335"/>
        <v>1.2863154292154728</v>
      </c>
      <c r="AD319" s="26">
        <f t="shared" si="336"/>
        <v>0.32429024146319679</v>
      </c>
      <c r="AE319" s="16">
        <f t="shared" si="326"/>
        <v>0.94978959977458444</v>
      </c>
      <c r="AG319" s="6">
        <v>2141</v>
      </c>
      <c r="AH319" s="23">
        <v>4</v>
      </c>
      <c r="AI319" s="24">
        <f t="shared" si="337"/>
        <v>1.478978605029001</v>
      </c>
      <c r="AJ319" s="34">
        <f t="shared" si="338"/>
        <v>2.3296802769582738</v>
      </c>
      <c r="AK319" s="25">
        <f t="shared" si="339"/>
        <v>1.430277349166575</v>
      </c>
      <c r="AL319" s="26">
        <f t="shared" si="340"/>
        <v>8.8219967119172044E-2</v>
      </c>
      <c r="AM319" s="16">
        <f t="shared" si="327"/>
        <v>0.89940292779169884</v>
      </c>
      <c r="AO319" s="6">
        <v>2141</v>
      </c>
      <c r="AP319" s="23">
        <v>4.5</v>
      </c>
      <c r="AQ319" s="24">
        <f t="shared" si="341"/>
        <v>1.6302784680871565</v>
      </c>
      <c r="AR319" s="34">
        <f t="shared" si="342"/>
        <v>2.5688058150097026</v>
      </c>
      <c r="AS319" s="25">
        <f t="shared" si="343"/>
        <v>1.5289320230918504</v>
      </c>
      <c r="AT319" s="26">
        <f t="shared" si="344"/>
        <v>0.18394090006925609</v>
      </c>
      <c r="AU319" s="16">
        <f t="shared" si="328"/>
        <v>1.0398737919178522</v>
      </c>
      <c r="AW319" s="6">
        <v>2141</v>
      </c>
      <c r="AX319" s="23">
        <v>4.5</v>
      </c>
      <c r="AY319" s="24">
        <f t="shared" si="353"/>
        <v>3.0338299382634655</v>
      </c>
      <c r="AZ319" s="34">
        <f t="shared" si="354"/>
        <v>3.5351308482744348</v>
      </c>
      <c r="BA319" s="25">
        <f t="shared" si="355"/>
        <v>3.0155859204222075</v>
      </c>
      <c r="BB319" s="26">
        <f t="shared" si="362"/>
        <v>0.13821849650020712</v>
      </c>
      <c r="BC319" s="16">
        <f t="shared" si="345"/>
        <v>0.51954492785222728</v>
      </c>
      <c r="BD319">
        <v>8.9999999999998997E-2</v>
      </c>
      <c r="BF319" s="6">
        <v>2141</v>
      </c>
      <c r="BG319" s="23">
        <v>6.5</v>
      </c>
      <c r="BH319" s="24">
        <f t="shared" si="356"/>
        <v>1.2975696531273329</v>
      </c>
      <c r="BI319" s="34">
        <f t="shared" si="363"/>
        <v>2.3664203962207964</v>
      </c>
      <c r="BJ319" s="25">
        <f t="shared" si="357"/>
        <v>1.2175698403396873</v>
      </c>
      <c r="BK319" s="26">
        <f t="shared" si="364"/>
        <v>0.15587460230903857</v>
      </c>
      <c r="BL319" s="16">
        <f t="shared" si="346"/>
        <v>1.1488505558811091</v>
      </c>
      <c r="BN319" s="6">
        <v>2141</v>
      </c>
      <c r="BO319" s="23">
        <v>6.5</v>
      </c>
      <c r="BP319" s="24">
        <f t="shared" si="358"/>
        <v>2.7952055408078791</v>
      </c>
      <c r="BQ319" s="34">
        <f t="shared" si="359"/>
        <v>4.0179389831791932</v>
      </c>
      <c r="BR319" s="25">
        <f t="shared" si="360"/>
        <v>2.7783676664295269</v>
      </c>
      <c r="BS319" s="26">
        <f t="shared" si="361"/>
        <v>0.12277109521837536</v>
      </c>
      <c r="BT319" s="16">
        <f t="shared" si="347"/>
        <v>1.2395713167496663</v>
      </c>
      <c r="BU319">
        <v>8.9999999999998997E-2</v>
      </c>
    </row>
    <row r="320" spans="1:73" x14ac:dyDescent="0.35">
      <c r="A320" s="6">
        <v>2142</v>
      </c>
      <c r="B320" s="23">
        <v>4</v>
      </c>
      <c r="C320" s="24">
        <f t="shared" si="365"/>
        <v>1.3695753714264829</v>
      </c>
      <c r="D320" s="34">
        <f t="shared" si="366"/>
        <v>2.2354052190941189</v>
      </c>
      <c r="E320" s="25">
        <f t="shared" si="367"/>
        <v>1.2852387986063367</v>
      </c>
      <c r="F320" s="26">
        <f t="shared" si="368"/>
        <v>0.16598945745283933</v>
      </c>
      <c r="G320" s="16">
        <f t="shared" si="369"/>
        <v>0.95016642048778222</v>
      </c>
      <c r="I320" s="14">
        <v>2142</v>
      </c>
      <c r="J320" s="23">
        <v>4</v>
      </c>
      <c r="K320" s="24">
        <f t="shared" si="348"/>
        <v>1.5205600769736516</v>
      </c>
      <c r="L320" s="34">
        <f t="shared" si="349"/>
        <v>2.3577541726845488</v>
      </c>
      <c r="M320" s="25">
        <f t="shared" si="350"/>
        <v>1.4734679579762286</v>
      </c>
      <c r="N320" s="26">
        <f t="shared" si="351"/>
        <v>0.17645602508501845</v>
      </c>
      <c r="O320" s="16">
        <f t="shared" si="352"/>
        <v>0.88428621470832014</v>
      </c>
      <c r="Q320" s="14">
        <v>2142</v>
      </c>
      <c r="R320" s="23">
        <v>4</v>
      </c>
      <c r="S320" s="24">
        <f t="shared" si="329"/>
        <v>1.3674270886051865</v>
      </c>
      <c r="T320" s="34">
        <f t="shared" si="330"/>
        <v>2.179751451662499</v>
      </c>
      <c r="U320" s="25">
        <f t="shared" si="331"/>
        <v>1.1996176179423059</v>
      </c>
      <c r="V320" s="26">
        <f t="shared" si="332"/>
        <v>0.16999527482062107</v>
      </c>
      <c r="W320" s="16">
        <f t="shared" ref="W320:W378" si="370">T320-U320</f>
        <v>0.98013383372019303</v>
      </c>
      <c r="Y320" s="14">
        <v>2142</v>
      </c>
      <c r="Z320" s="23">
        <v>4</v>
      </c>
      <c r="AA320" s="24">
        <f t="shared" si="333"/>
        <v>1.4448760186864127</v>
      </c>
      <c r="AB320" s="34">
        <f t="shared" si="334"/>
        <v>2.2371961064188564</v>
      </c>
      <c r="AC320" s="25">
        <f t="shared" si="335"/>
        <v>1.2879940098751637</v>
      </c>
      <c r="AD320" s="26">
        <f t="shared" si="336"/>
        <v>0.3265638937648091</v>
      </c>
      <c r="AE320" s="16">
        <f t="shared" ref="AE320:AE378" si="371">AB320-AC320</f>
        <v>0.9492020965436927</v>
      </c>
      <c r="AG320" s="14">
        <v>2142</v>
      </c>
      <c r="AH320" s="23">
        <v>4</v>
      </c>
      <c r="AI320" s="24">
        <f t="shared" si="337"/>
        <v>1.4795235140471468</v>
      </c>
      <c r="AJ320" s="34">
        <f t="shared" si="338"/>
        <v>2.3300381284380336</v>
      </c>
      <c r="AK320" s="25">
        <f t="shared" si="339"/>
        <v>1.4308278899046674</v>
      </c>
      <c r="AL320" s="26">
        <f t="shared" si="340"/>
        <v>8.8925700802396382E-2</v>
      </c>
      <c r="AM320" s="16">
        <f t="shared" ref="AM320:AM378" si="372">AJ320-AK320</f>
        <v>0.89921023853336624</v>
      </c>
      <c r="AO320" s="14">
        <v>2142</v>
      </c>
      <c r="AP320" s="23">
        <v>4.5</v>
      </c>
      <c r="AQ320" s="24">
        <f t="shared" si="341"/>
        <v>1.6312556042165671</v>
      </c>
      <c r="AR320" s="34">
        <f t="shared" si="342"/>
        <v>2.5694633237020659</v>
      </c>
      <c r="AS320" s="25">
        <f t="shared" si="343"/>
        <v>1.5299435749262551</v>
      </c>
      <c r="AT320" s="26">
        <f t="shared" si="344"/>
        <v>0.18540919034882583</v>
      </c>
      <c r="AU320" s="16">
        <f t="shared" ref="AU320:AU378" si="373">AR320-AS320</f>
        <v>1.0395197487758108</v>
      </c>
      <c r="AW320" s="14">
        <v>2142</v>
      </c>
      <c r="AX320" s="23">
        <v>4.5</v>
      </c>
      <c r="AY320" s="24">
        <f t="shared" si="353"/>
        <v>3.0667091413228666</v>
      </c>
      <c r="AZ320" s="34">
        <f t="shared" si="354"/>
        <v>3.5577012359127091</v>
      </c>
      <c r="BA320" s="25">
        <f t="shared" si="355"/>
        <v>3.0503095937118601</v>
      </c>
      <c r="BB320" s="26">
        <f t="shared" si="362"/>
        <v>0.13845617110326519</v>
      </c>
      <c r="BC320" s="16">
        <f t="shared" si="345"/>
        <v>0.50739164220084909</v>
      </c>
      <c r="BD320">
        <v>7.9999999999999002E-2</v>
      </c>
      <c r="BF320" s="14">
        <v>2142</v>
      </c>
      <c r="BG320" s="23">
        <v>6.5</v>
      </c>
      <c r="BH320" s="24">
        <f t="shared" si="356"/>
        <v>1.2985230825364815</v>
      </c>
      <c r="BI320" s="34">
        <f t="shared" si="363"/>
        <v>2.367049497798364</v>
      </c>
      <c r="BJ320" s="25">
        <f t="shared" si="357"/>
        <v>1.2185376889205604</v>
      </c>
      <c r="BK320" s="26">
        <f t="shared" si="364"/>
        <v>0.15703381091216786</v>
      </c>
      <c r="BL320" s="16">
        <f t="shared" si="346"/>
        <v>1.1485118088778037</v>
      </c>
      <c r="BN320" s="14">
        <v>2142</v>
      </c>
      <c r="BO320" s="23">
        <v>6.5</v>
      </c>
      <c r="BP320" s="24">
        <f t="shared" si="358"/>
        <v>2.8354016819414944</v>
      </c>
      <c r="BQ320" s="34">
        <f t="shared" si="359"/>
        <v>4.0521371179262999</v>
      </c>
      <c r="BR320" s="25">
        <f t="shared" si="360"/>
        <v>2.820210950655845</v>
      </c>
      <c r="BS320" s="26">
        <f t="shared" si="361"/>
        <v>0.12299125074425434</v>
      </c>
      <c r="BT320" s="16">
        <f t="shared" si="347"/>
        <v>1.2319261672704549</v>
      </c>
      <c r="BU320">
        <v>7.9999999999999002E-2</v>
      </c>
    </row>
    <row r="321" spans="1:73" x14ac:dyDescent="0.35">
      <c r="A321" s="14">
        <v>2143</v>
      </c>
      <c r="B321" s="23">
        <v>4</v>
      </c>
      <c r="C321" s="24">
        <f t="shared" si="365"/>
        <v>1.370414431300063</v>
      </c>
      <c r="D321" s="34">
        <f t="shared" si="366"/>
        <v>2.2359680440349923</v>
      </c>
      <c r="E321" s="25">
        <f t="shared" si="367"/>
        <v>1.2861046831307577</v>
      </c>
      <c r="F321" s="26">
        <f t="shared" si="368"/>
        <v>0.16721133786109013</v>
      </c>
      <c r="G321" s="16">
        <f t="shared" si="369"/>
        <v>0.94986336090423462</v>
      </c>
      <c r="I321" s="6">
        <v>2143</v>
      </c>
      <c r="J321" s="23">
        <v>4</v>
      </c>
      <c r="K321" s="24">
        <f t="shared" si="348"/>
        <v>1.521540283139815</v>
      </c>
      <c r="L321" s="34">
        <f t="shared" si="349"/>
        <v>2.358400517170133</v>
      </c>
      <c r="M321" s="25">
        <f t="shared" si="350"/>
        <v>1.4744623341078975</v>
      </c>
      <c r="N321" s="26">
        <f t="shared" si="351"/>
        <v>0.17784067064478074</v>
      </c>
      <c r="O321" s="16">
        <f t="shared" si="352"/>
        <v>0.88393818306223548</v>
      </c>
      <c r="Q321" s="6">
        <v>2143</v>
      </c>
      <c r="R321" s="23">
        <v>4</v>
      </c>
      <c r="S321" s="24">
        <f t="shared" si="329"/>
        <v>1.3682566449898204</v>
      </c>
      <c r="T321" s="34">
        <f t="shared" si="330"/>
        <v>2.1803250345579865</v>
      </c>
      <c r="U321" s="25">
        <f t="shared" si="331"/>
        <v>1.2005000531661336</v>
      </c>
      <c r="V321" s="26">
        <f t="shared" si="332"/>
        <v>0.17120215677618716</v>
      </c>
      <c r="W321" s="16">
        <f t="shared" si="370"/>
        <v>0.97982498139185292</v>
      </c>
      <c r="Y321" s="6">
        <v>2143</v>
      </c>
      <c r="Z321" s="23">
        <v>4</v>
      </c>
      <c r="AA321" s="24">
        <f t="shared" si="333"/>
        <v>1.4464565198781578</v>
      </c>
      <c r="AB321" s="34">
        <f t="shared" si="334"/>
        <v>2.238286508944487</v>
      </c>
      <c r="AC321" s="25">
        <f t="shared" si="335"/>
        <v>1.2896715522222881</v>
      </c>
      <c r="AD321" s="26">
        <f t="shared" si="336"/>
        <v>0.32883613967286518</v>
      </c>
      <c r="AE321" s="16">
        <f t="shared" si="371"/>
        <v>0.94861495672219887</v>
      </c>
      <c r="AG321" s="6">
        <v>2143</v>
      </c>
      <c r="AH321" s="23">
        <v>4</v>
      </c>
      <c r="AI321" s="24">
        <f t="shared" si="337"/>
        <v>1.4800635042225343</v>
      </c>
      <c r="AJ321" s="34">
        <f t="shared" si="338"/>
        <v>2.3303928927168389</v>
      </c>
      <c r="AK321" s="25">
        <f t="shared" si="339"/>
        <v>1.4313736811028297</v>
      </c>
      <c r="AL321" s="26">
        <f t="shared" si="340"/>
        <v>8.9631350412826882E-2</v>
      </c>
      <c r="AM321" s="16">
        <f t="shared" si="372"/>
        <v>0.89901921161400922</v>
      </c>
      <c r="AO321" s="6">
        <v>2143</v>
      </c>
      <c r="AP321" s="23">
        <v>4.5</v>
      </c>
      <c r="AQ321" s="24">
        <f t="shared" si="341"/>
        <v>1.632232318205795</v>
      </c>
      <c r="AR321" s="34">
        <f t="shared" si="342"/>
        <v>2.5701205545162749</v>
      </c>
      <c r="AS321" s="25">
        <f t="shared" si="343"/>
        <v>1.5309546992558074</v>
      </c>
      <c r="AT321" s="26">
        <f t="shared" si="344"/>
        <v>0.18687698192781116</v>
      </c>
      <c r="AU321" s="16">
        <f t="shared" si="373"/>
        <v>1.0391658552604675</v>
      </c>
      <c r="AW321" s="6">
        <v>2143</v>
      </c>
      <c r="AX321" s="23">
        <v>4.5</v>
      </c>
      <c r="AY321" s="24">
        <f t="shared" si="353"/>
        <v>3.1002369313044236</v>
      </c>
      <c r="AZ321" s="34">
        <f t="shared" si="354"/>
        <v>3.5807207336266349</v>
      </c>
      <c r="BA321" s="25">
        <f t="shared" si="355"/>
        <v>3.0857242055794383</v>
      </c>
      <c r="BB321" s="26">
        <f t="shared" si="362"/>
        <v>0.13866650046159831</v>
      </c>
      <c r="BC321" s="16">
        <f t="shared" si="345"/>
        <v>0.49499652804719663</v>
      </c>
      <c r="BD321">
        <v>6.9999999999998994E-2</v>
      </c>
      <c r="BF321" s="6">
        <v>2143</v>
      </c>
      <c r="BG321" s="23">
        <v>6.5</v>
      </c>
      <c r="BH321" s="24">
        <f t="shared" si="356"/>
        <v>1.2994760988378529</v>
      </c>
      <c r="BI321" s="34">
        <f t="shared" si="363"/>
        <v>2.3676783401439856</v>
      </c>
      <c r="BJ321" s="25">
        <f t="shared" si="357"/>
        <v>1.2195051386830547</v>
      </c>
      <c r="BK321" s="26">
        <f t="shared" si="364"/>
        <v>0.15819281033470117</v>
      </c>
      <c r="BL321" s="16">
        <f t="shared" si="346"/>
        <v>1.1481732014609309</v>
      </c>
      <c r="BN321" s="6">
        <v>2143</v>
      </c>
      <c r="BO321" s="23">
        <v>6.5</v>
      </c>
      <c r="BP321" s="24">
        <f t="shared" si="358"/>
        <v>2.8766037178370443</v>
      </c>
      <c r="BQ321" s="34">
        <f t="shared" si="359"/>
        <v>4.0870221608863888</v>
      </c>
      <c r="BR321" s="25">
        <f t="shared" si="360"/>
        <v>2.8631110167482898</v>
      </c>
      <c r="BS321" s="26">
        <f t="shared" si="361"/>
        <v>0.12318679713684498</v>
      </c>
      <c r="BT321" s="16">
        <f t="shared" si="347"/>
        <v>1.223911144138099</v>
      </c>
      <c r="BU321">
        <v>6.9999999999998994E-2</v>
      </c>
    </row>
    <row r="322" spans="1:73" x14ac:dyDescent="0.35">
      <c r="A322" s="6">
        <v>2144</v>
      </c>
      <c r="B322" s="23">
        <v>4</v>
      </c>
      <c r="C322" s="24">
        <f t="shared" si="365"/>
        <v>1.3712531486975301</v>
      </c>
      <c r="D322" s="34">
        <f t="shared" si="366"/>
        <v>2.2365306442603368</v>
      </c>
      <c r="E322" s="25">
        <f t="shared" si="367"/>
        <v>1.2869702219389794</v>
      </c>
      <c r="F322" s="26">
        <f t="shared" si="368"/>
        <v>0.16843282955324304</v>
      </c>
      <c r="G322" s="16">
        <f t="shared" si="369"/>
        <v>0.9495604223213574</v>
      </c>
      <c r="I322" s="14">
        <v>2144</v>
      </c>
      <c r="J322" s="23">
        <v>4</v>
      </c>
      <c r="K322" s="24">
        <f t="shared" si="348"/>
        <v>1.5225157392768265</v>
      </c>
      <c r="L322" s="34">
        <f t="shared" si="349"/>
        <v>2.3590438727185585</v>
      </c>
      <c r="M322" s="25">
        <f t="shared" si="350"/>
        <v>1.475452111874705</v>
      </c>
      <c r="N322" s="26">
        <f t="shared" si="351"/>
        <v>0.17922489498013724</v>
      </c>
      <c r="O322" s="16">
        <f t="shared" si="352"/>
        <v>0.88359176084385349</v>
      </c>
      <c r="Q322" s="14">
        <v>2144</v>
      </c>
      <c r="R322" s="23">
        <v>4</v>
      </c>
      <c r="S322" s="24">
        <f t="shared" ref="S322:S378" si="374">U321+((R322-U321)*W$118)</f>
        <v>1.369085939964469</v>
      </c>
      <c r="T322" s="34">
        <f t="shared" ref="T322:T378" si="375">U322+(R322-U322)*W$121</f>
        <v>2.1808984367067725</v>
      </c>
      <c r="U322" s="25">
        <f t="shared" ref="U322:U378" si="376">S322-((V322-V321)*W$120/W$119)</f>
        <v>1.2013822103181115</v>
      </c>
      <c r="V322" s="26">
        <f t="shared" ref="V322:V378" si="377">V321+(S322-V321)*W$117*W$119/W$120</f>
        <v>0.17240865842831923</v>
      </c>
      <c r="W322" s="16">
        <f t="shared" si="370"/>
        <v>0.97951622638866098</v>
      </c>
      <c r="Y322" s="14">
        <v>2144</v>
      </c>
      <c r="Z322" s="23">
        <v>4</v>
      </c>
      <c r="AA322" s="24">
        <f t="shared" ref="AA322:AA378" si="378">AC321+((Z322-AC321)*AE$118)</f>
        <v>1.4480360434259398</v>
      </c>
      <c r="AB322" s="34">
        <f t="shared" ref="AB322:AB378" si="379">AC322+(Z322-AC322)*AE$121</f>
        <v>2.2393762369853305</v>
      </c>
      <c r="AC322" s="25">
        <f t="shared" ref="AC322:AC378" si="380">AA322-((AD322-AD321)*AE$120/AE$119)</f>
        <v>1.2913480569005085</v>
      </c>
      <c r="AD322" s="26">
        <f t="shared" ref="AD322:AD378" si="381">AD321+(AA322-AD321)*AE$117*AE$119/AE$120</f>
        <v>0.33110698005729172</v>
      </c>
      <c r="AE322" s="16">
        <f t="shared" si="371"/>
        <v>0.94802818008482204</v>
      </c>
      <c r="AG322" s="14">
        <v>2144</v>
      </c>
      <c r="AH322" s="23">
        <v>4</v>
      </c>
      <c r="AI322" s="24">
        <f t="shared" ref="AI322:AI378" si="382">AK321+((AH322-AK321)*AM$118)</f>
        <v>1.480598835878175</v>
      </c>
      <c r="AJ322" s="34">
        <f t="shared" ref="AJ322:AJ378" si="383">AK322+(AH322-AK322)*AM$121</f>
        <v>2.330744733026477</v>
      </c>
      <c r="AK322" s="25">
        <f t="shared" ref="AK322:AK378" si="384">AI322-((AL322-AL321)*AM$120/AM$119)</f>
        <v>1.4319149738868877</v>
      </c>
      <c r="AL322" s="26">
        <f t="shared" ref="AL322:AL378" si="385">AL321+(AI322-AL321)*AM$117*AM$119/AM$120</f>
        <v>9.0336913630091914E-2</v>
      </c>
      <c r="AM322" s="16">
        <f t="shared" si="372"/>
        <v>0.89882975913958929</v>
      </c>
      <c r="AO322" s="14">
        <v>2144</v>
      </c>
      <c r="AP322" s="23">
        <v>4.5</v>
      </c>
      <c r="AQ322" s="24">
        <f t="shared" ref="AQ322:AQ378" si="386">AS321+((AP322-AS321)*AU$118)</f>
        <v>1.6332086194134374</v>
      </c>
      <c r="AR322" s="34">
        <f t="shared" ref="AR322:AR378" si="387">AS322+(AP322-AS322)*AU$121</f>
        <v>2.5707775131131378</v>
      </c>
      <c r="AS322" s="25">
        <f t="shared" ref="AS322:AS378" si="388">AQ322-((AT322-AT321)*AU$120/AU$119)</f>
        <v>1.5319654047894429</v>
      </c>
      <c r="AT322" s="26">
        <f t="shared" ref="AT322:AT378" si="389">AT321+(AQ322-AT321)*AU$117*AU$119/AU$120</f>
        <v>0.1883442748933763</v>
      </c>
      <c r="AU322" s="16">
        <f t="shared" si="373"/>
        <v>1.038812108323695</v>
      </c>
      <c r="AW322" s="14">
        <v>2144</v>
      </c>
      <c r="AX322" s="23">
        <v>4.5</v>
      </c>
      <c r="AY322" s="24">
        <f t="shared" si="353"/>
        <v>3.1344318639392825</v>
      </c>
      <c r="AZ322" s="34">
        <f t="shared" si="354"/>
        <v>3.6042022721182403</v>
      </c>
      <c r="BA322" s="25">
        <f t="shared" si="355"/>
        <v>3.1218496494126775</v>
      </c>
      <c r="BB322" s="26">
        <f t="shared" si="362"/>
        <v>0.1388488513967665</v>
      </c>
      <c r="BC322" s="16">
        <f t="shared" si="345"/>
        <v>0.48235262270556278</v>
      </c>
      <c r="BD322">
        <v>5.9999999999999103E-2</v>
      </c>
      <c r="BF322" s="14">
        <v>2144</v>
      </c>
      <c r="BG322" s="23">
        <v>6.5</v>
      </c>
      <c r="BH322" s="24">
        <f t="shared" si="356"/>
        <v>1.3004287224327369</v>
      </c>
      <c r="BI322" s="34">
        <f t="shared" si="363"/>
        <v>2.3683069355808186</v>
      </c>
      <c r="BJ322" s="25">
        <f t="shared" si="357"/>
        <v>1.2204722085858752</v>
      </c>
      <c r="BK322" s="26">
        <f t="shared" si="364"/>
        <v>0.15935160039045279</v>
      </c>
      <c r="BL322" s="16">
        <f t="shared" si="346"/>
        <v>1.1478347269949434</v>
      </c>
      <c r="BN322" s="14">
        <v>2144</v>
      </c>
      <c r="BO322" s="23">
        <v>6.5</v>
      </c>
      <c r="BP322" s="24">
        <f t="shared" si="358"/>
        <v>2.9188463404166223</v>
      </c>
      <c r="BQ322" s="34">
        <f t="shared" si="359"/>
        <v>4.1226179707176511</v>
      </c>
      <c r="BR322" s="25">
        <f t="shared" si="360"/>
        <v>2.9071045703348473</v>
      </c>
      <c r="BS322" s="26">
        <f t="shared" si="361"/>
        <v>0.12335696771774027</v>
      </c>
      <c r="BT322" s="16">
        <f t="shared" si="347"/>
        <v>1.2155134003828039</v>
      </c>
      <c r="BU322">
        <v>5.9999999999999103E-2</v>
      </c>
    </row>
    <row r="323" spans="1:73" x14ac:dyDescent="0.35">
      <c r="A323" s="6">
        <v>2145</v>
      </c>
      <c r="B323" s="23">
        <v>4</v>
      </c>
      <c r="C323" s="24">
        <f t="shared" si="365"/>
        <v>1.3720915312256439</v>
      </c>
      <c r="D323" s="34">
        <f t="shared" si="366"/>
        <v>2.2370930243705738</v>
      </c>
      <c r="E323" s="25">
        <f t="shared" si="367"/>
        <v>1.2878354221085753</v>
      </c>
      <c r="F323" s="26">
        <f t="shared" si="368"/>
        <v>0.16965393258392519</v>
      </c>
      <c r="G323" s="16">
        <f t="shared" si="369"/>
        <v>0.94925760226199851</v>
      </c>
      <c r="I323" s="6">
        <v>2145</v>
      </c>
      <c r="J323" s="23">
        <v>4</v>
      </c>
      <c r="K323" s="24">
        <f t="shared" si="348"/>
        <v>1.5234866845420649</v>
      </c>
      <c r="L323" s="34">
        <f t="shared" si="349"/>
        <v>2.3596843892398081</v>
      </c>
      <c r="M323" s="25">
        <f t="shared" si="350"/>
        <v>1.4764375219073971</v>
      </c>
      <c r="N323" s="26">
        <f t="shared" si="351"/>
        <v>0.18060869388115688</v>
      </c>
      <c r="O323" s="16">
        <f t="shared" si="352"/>
        <v>0.88324686733241098</v>
      </c>
      <c r="Q323" s="6">
        <v>2145</v>
      </c>
      <c r="R323" s="23">
        <v>4</v>
      </c>
      <c r="S323" s="24">
        <f t="shared" si="374"/>
        <v>1.3699149736127549</v>
      </c>
      <c r="T323" s="34">
        <f t="shared" si="375"/>
        <v>2.1814716581665077</v>
      </c>
      <c r="U323" s="25">
        <f t="shared" si="376"/>
        <v>1.2022640894869348</v>
      </c>
      <c r="V323" s="26">
        <f t="shared" si="377"/>
        <v>0.17361477989685031</v>
      </c>
      <c r="W323" s="16">
        <f t="shared" si="370"/>
        <v>0.97920756867957293</v>
      </c>
      <c r="Y323" s="6">
        <v>2145</v>
      </c>
      <c r="Z323" s="23">
        <v>4</v>
      </c>
      <c r="AA323" s="24">
        <f t="shared" si="378"/>
        <v>1.4496145899358117</v>
      </c>
      <c r="AB323" s="34">
        <f t="shared" si="379"/>
        <v>2.240465290959333</v>
      </c>
      <c r="AC323" s="25">
        <f t="shared" si="380"/>
        <v>1.2930235245528201</v>
      </c>
      <c r="AD323" s="26">
        <f t="shared" si="381"/>
        <v>0.33337641578748001</v>
      </c>
      <c r="AE323" s="16">
        <f t="shared" si="371"/>
        <v>0.9474417664065129</v>
      </c>
      <c r="AG323" s="6">
        <v>2145</v>
      </c>
      <c r="AH323" s="23">
        <v>4</v>
      </c>
      <c r="AI323" s="24">
        <f t="shared" si="382"/>
        <v>1.4811297553273195</v>
      </c>
      <c r="AJ323" s="34">
        <f t="shared" si="383"/>
        <v>2.3310938038141455</v>
      </c>
      <c r="AK323" s="25">
        <f t="shared" si="384"/>
        <v>1.4324520058679164</v>
      </c>
      <c r="AL323" s="26">
        <f t="shared" si="385"/>
        <v>9.1042388259938337E-2</v>
      </c>
      <c r="AM323" s="16">
        <f t="shared" si="372"/>
        <v>0.89864179794622912</v>
      </c>
      <c r="AO323" s="6">
        <v>2145</v>
      </c>
      <c r="AP323" s="23">
        <v>4.5</v>
      </c>
      <c r="AQ323" s="24">
        <f t="shared" si="386"/>
        <v>1.6341845162484945</v>
      </c>
      <c r="AR323" s="34">
        <f t="shared" si="387"/>
        <v>2.5714342045798633</v>
      </c>
      <c r="AS323" s="25">
        <f t="shared" si="388"/>
        <v>1.5329756993536354</v>
      </c>
      <c r="AT323" s="26">
        <f t="shared" si="389"/>
        <v>0.18981106934112787</v>
      </c>
      <c r="AU323" s="16">
        <f t="shared" si="373"/>
        <v>1.0384585052262278</v>
      </c>
      <c r="AW323" s="6">
        <v>2145</v>
      </c>
      <c r="AX323" s="23">
        <v>4.5</v>
      </c>
      <c r="AY323" s="24">
        <f t="shared" si="353"/>
        <v>3.1693131474869047</v>
      </c>
      <c r="AZ323" s="34">
        <f t="shared" si="354"/>
        <v>3.628159239592883</v>
      </c>
      <c r="BA323" s="25">
        <f t="shared" si="355"/>
        <v>3.1587065224505895</v>
      </c>
      <c r="BB323" s="26">
        <f t="shared" si="362"/>
        <v>0.13900257060019136</v>
      </c>
      <c r="BC323" s="16">
        <f t="shared" si="345"/>
        <v>0.46945271714229353</v>
      </c>
      <c r="BD323">
        <v>4.9999999999998997E-2</v>
      </c>
      <c r="BF323" s="6">
        <v>2145</v>
      </c>
      <c r="BG323" s="23">
        <v>6.5</v>
      </c>
      <c r="BH323" s="24">
        <f t="shared" si="356"/>
        <v>1.3013809719892968</v>
      </c>
      <c r="BI323" s="34">
        <f t="shared" si="363"/>
        <v>2.3689352953852953</v>
      </c>
      <c r="BJ323" s="25">
        <f t="shared" si="357"/>
        <v>1.221438915977378</v>
      </c>
      <c r="BK323" s="26">
        <f t="shared" si="364"/>
        <v>0.16051018091236466</v>
      </c>
      <c r="BL323" s="16">
        <f t="shared" si="346"/>
        <v>1.1474963794079174</v>
      </c>
      <c r="BN323" s="6">
        <v>2145</v>
      </c>
      <c r="BO323" s="23">
        <v>6.5</v>
      </c>
      <c r="BP323" s="24">
        <f t="shared" si="358"/>
        <v>2.9621656927944655</v>
      </c>
      <c r="BQ323" s="34">
        <f t="shared" si="359"/>
        <v>4.1589494104668541</v>
      </c>
      <c r="BR323" s="25">
        <f t="shared" si="360"/>
        <v>2.9522298622566976</v>
      </c>
      <c r="BS323" s="26">
        <f t="shared" si="361"/>
        <v>0.12350096526176589</v>
      </c>
      <c r="BT323" s="16">
        <f t="shared" si="347"/>
        <v>1.2067195482101565</v>
      </c>
      <c r="BU323">
        <v>4.9999999999998997E-2</v>
      </c>
    </row>
    <row r="324" spans="1:73" x14ac:dyDescent="0.35">
      <c r="A324" s="14">
        <v>2146</v>
      </c>
      <c r="B324" s="23">
        <v>4</v>
      </c>
      <c r="C324" s="24">
        <f t="shared" si="365"/>
        <v>1.3729295857399186</v>
      </c>
      <c r="D324" s="34">
        <f t="shared" si="366"/>
        <v>2.2376551885123499</v>
      </c>
      <c r="E324" s="25">
        <f t="shared" si="367"/>
        <v>1.2887002900189997</v>
      </c>
      <c r="F324" s="26">
        <f t="shared" si="368"/>
        <v>0.17087464701466315</v>
      </c>
      <c r="G324" s="16">
        <f t="shared" si="369"/>
        <v>0.94895489849335024</v>
      </c>
      <c r="I324" s="14">
        <v>2146</v>
      </c>
      <c r="J324" s="23">
        <v>4</v>
      </c>
      <c r="K324" s="24">
        <f t="shared" si="348"/>
        <v>1.5244533451780651</v>
      </c>
      <c r="L324" s="34">
        <f t="shared" si="349"/>
        <v>2.3603222085487379</v>
      </c>
      <c r="M324" s="25">
        <f t="shared" si="350"/>
        <v>1.4774187823826737</v>
      </c>
      <c r="N324" s="26">
        <f t="shared" si="351"/>
        <v>0.18199206337513898</v>
      </c>
      <c r="O324" s="16">
        <f t="shared" si="352"/>
        <v>0.88290342616606421</v>
      </c>
      <c r="Q324" s="14">
        <v>2146</v>
      </c>
      <c r="R324" s="23">
        <v>4</v>
      </c>
      <c r="S324" s="24">
        <f t="shared" si="374"/>
        <v>1.3707437460180316</v>
      </c>
      <c r="T324" s="34">
        <f t="shared" si="375"/>
        <v>2.1820446989946927</v>
      </c>
      <c r="U324" s="25">
        <f t="shared" si="376"/>
        <v>1.2031456907610656</v>
      </c>
      <c r="V324" s="26">
        <f t="shared" si="377"/>
        <v>0.17482052130157669</v>
      </c>
      <c r="W324" s="16">
        <f t="shared" si="370"/>
        <v>0.97889900823362708</v>
      </c>
      <c r="Y324" s="14">
        <v>2146</v>
      </c>
      <c r="Z324" s="23">
        <v>4</v>
      </c>
      <c r="AA324" s="24">
        <f t="shared" si="378"/>
        <v>1.451192160013199</v>
      </c>
      <c r="AB324" s="34">
        <f t="shared" si="379"/>
        <v>2.2415536712840396</v>
      </c>
      <c r="AC324" s="25">
        <f t="shared" si="380"/>
        <v>1.2946979558215992</v>
      </c>
      <c r="AD324" s="26">
        <f t="shared" si="381"/>
        <v>0.3356444477322858</v>
      </c>
      <c r="AE324" s="16">
        <f t="shared" si="371"/>
        <v>0.94685571546244041</v>
      </c>
      <c r="AG324" s="14">
        <v>2146</v>
      </c>
      <c r="AH324" s="23">
        <v>4</v>
      </c>
      <c r="AI324" s="24">
        <f t="shared" si="382"/>
        <v>1.4816564956274636</v>
      </c>
      <c r="AJ324" s="34">
        <f t="shared" si="383"/>
        <v>2.3314402512152403</v>
      </c>
      <c r="AK324" s="25">
        <f t="shared" si="384"/>
        <v>1.4329850018696006</v>
      </c>
      <c r="AL324" s="26">
        <f t="shared" si="385"/>
        <v>9.1747772227443597E-2</v>
      </c>
      <c r="AM324" s="16">
        <f t="shared" si="372"/>
        <v>0.89845524934563969</v>
      </c>
      <c r="AO324" s="14">
        <v>2146</v>
      </c>
      <c r="AP324" s="23">
        <v>4.5</v>
      </c>
      <c r="AQ324" s="24">
        <f t="shared" si="386"/>
        <v>1.6351600162678963</v>
      </c>
      <c r="AR324" s="34">
        <f t="shared" si="387"/>
        <v>2.5720906334889651</v>
      </c>
      <c r="AS324" s="25">
        <f t="shared" si="388"/>
        <v>1.5339855899830233</v>
      </c>
      <c r="AT324" s="26">
        <f t="shared" si="389"/>
        <v>0.19127736537424198</v>
      </c>
      <c r="AU324" s="16">
        <f t="shared" si="373"/>
        <v>1.0381050435059418</v>
      </c>
      <c r="AW324" s="14">
        <v>2146</v>
      </c>
      <c r="AX324" s="23">
        <v>4.5</v>
      </c>
      <c r="AY324" s="24">
        <f t="shared" si="353"/>
        <v>3.2049006698173912</v>
      </c>
      <c r="AZ324" s="34">
        <f t="shared" si="354"/>
        <v>3.6526055008407292</v>
      </c>
      <c r="BA324" s="25">
        <f t="shared" si="355"/>
        <v>3.1963161551395838</v>
      </c>
      <c r="BB324" s="26">
        <f t="shared" si="362"/>
        <v>0.13912698385639147</v>
      </c>
      <c r="BC324" s="16">
        <f t="shared" si="345"/>
        <v>0.45628934570114543</v>
      </c>
      <c r="BD324">
        <v>3.9999999999999002E-2</v>
      </c>
      <c r="BF324" s="14">
        <v>2146</v>
      </c>
      <c r="BG324" s="23">
        <v>6.5</v>
      </c>
      <c r="BH324" s="24">
        <f t="shared" si="356"/>
        <v>1.3023328645900247</v>
      </c>
      <c r="BI324" s="34">
        <f t="shared" si="363"/>
        <v>2.369563429876183</v>
      </c>
      <c r="BJ324" s="25">
        <f t="shared" si="357"/>
        <v>1.2224052767325895</v>
      </c>
      <c r="BK324" s="26">
        <f t="shared" si="364"/>
        <v>0.16166855175087821</v>
      </c>
      <c r="BL324" s="16">
        <f t="shared" si="346"/>
        <v>1.1471581531435935</v>
      </c>
      <c r="BN324" s="14">
        <v>2146</v>
      </c>
      <c r="BO324" s="23">
        <v>6.5</v>
      </c>
      <c r="BP324" s="24">
        <f t="shared" si="358"/>
        <v>3.0065994396176139</v>
      </c>
      <c r="BQ324" s="34">
        <f t="shared" si="359"/>
        <v>4.1960423965281226</v>
      </c>
      <c r="BR324" s="25">
        <f t="shared" si="360"/>
        <v>2.998526763889418</v>
      </c>
      <c r="BS324" s="26">
        <f t="shared" si="361"/>
        <v>0.12361796056217453</v>
      </c>
      <c r="BT324" s="16">
        <f t="shared" si="347"/>
        <v>1.1975156326387046</v>
      </c>
      <c r="BU324">
        <v>3.9999999999999002E-2</v>
      </c>
    </row>
    <row r="325" spans="1:73" x14ac:dyDescent="0.35">
      <c r="A325" s="6">
        <v>2147</v>
      </c>
      <c r="B325" s="23">
        <v>4</v>
      </c>
      <c r="C325" s="24">
        <f t="shared" si="365"/>
        <v>1.3737673184196535</v>
      </c>
      <c r="D325" s="34">
        <f t="shared" si="366"/>
        <v>2.2382171404238478</v>
      </c>
      <c r="E325" s="25">
        <f t="shared" si="367"/>
        <v>1.2895648314213042</v>
      </c>
      <c r="F325" s="26">
        <f t="shared" si="368"/>
        <v>0.17209497291318995</v>
      </c>
      <c r="G325" s="16">
        <f t="shared" si="369"/>
        <v>0.9486523090025436</v>
      </c>
      <c r="I325" s="6">
        <v>2147</v>
      </c>
      <c r="J325" s="23">
        <v>4</v>
      </c>
      <c r="K325" s="24">
        <f t="shared" si="348"/>
        <v>1.5254159352102785</v>
      </c>
      <c r="L325" s="34">
        <f t="shared" si="349"/>
        <v>2.3609574648024312</v>
      </c>
      <c r="M325" s="25">
        <f t="shared" si="350"/>
        <v>1.4783960996960483</v>
      </c>
      <c r="N325" s="26">
        <f t="shared" si="351"/>
        <v>0.18337499971379281</v>
      </c>
      <c r="O325" s="16">
        <f t="shared" si="352"/>
        <v>0.88256136510638283</v>
      </c>
      <c r="Q325" s="6">
        <v>2147</v>
      </c>
      <c r="R325" s="23">
        <v>4</v>
      </c>
      <c r="S325" s="24">
        <f t="shared" si="374"/>
        <v>1.3715722572634341</v>
      </c>
      <c r="T325" s="34">
        <f t="shared" si="375"/>
        <v>2.1826175592487029</v>
      </c>
      <c r="U325" s="25">
        <f t="shared" si="376"/>
        <v>1.2040270142287739</v>
      </c>
      <c r="V325" s="26">
        <f t="shared" si="377"/>
        <v>0.1760258827622577</v>
      </c>
      <c r="W325" s="16">
        <f t="shared" si="370"/>
        <v>0.97859054501992904</v>
      </c>
      <c r="Y325" s="6">
        <v>2147</v>
      </c>
      <c r="Z325" s="23">
        <v>4</v>
      </c>
      <c r="AA325" s="24">
        <f t="shared" si="378"/>
        <v>1.4527687542629431</v>
      </c>
      <c r="AB325" s="34">
        <f t="shared" si="379"/>
        <v>2.2426413783766224</v>
      </c>
      <c r="AC325" s="25">
        <f t="shared" si="380"/>
        <v>1.2963713513486497</v>
      </c>
      <c r="AD325" s="26">
        <f t="shared" si="381"/>
        <v>0.33791107676002918</v>
      </c>
      <c r="AE325" s="16">
        <f t="shared" si="371"/>
        <v>0.94627002702797269</v>
      </c>
      <c r="AG325" s="6">
        <v>2147</v>
      </c>
      <c r="AH325" s="23">
        <v>4</v>
      </c>
      <c r="AI325" s="24">
        <f t="shared" si="382"/>
        <v>1.4821792772937716</v>
      </c>
      <c r="AJ325" s="34">
        <f t="shared" si="383"/>
        <v>2.3317842135006925</v>
      </c>
      <c r="AK325" s="25">
        <f t="shared" si="384"/>
        <v>1.4335141746164499</v>
      </c>
      <c r="AL325" s="26">
        <f t="shared" si="385"/>
        <v>9.2453063570593186E-2</v>
      </c>
      <c r="AM325" s="16">
        <f t="shared" si="372"/>
        <v>0.89827003888424262</v>
      </c>
      <c r="AO325" s="6">
        <v>2147</v>
      </c>
      <c r="AP325" s="23">
        <v>4.5</v>
      </c>
      <c r="AQ325" s="24">
        <f t="shared" si="386"/>
        <v>1.636135126264008</v>
      </c>
      <c r="AR325" s="34">
        <f t="shared" si="387"/>
        <v>2.5727468039511212</v>
      </c>
      <c r="AS325" s="25">
        <f t="shared" si="388"/>
        <v>1.5349950830017252</v>
      </c>
      <c r="AT325" s="26">
        <f t="shared" si="389"/>
        <v>0.19274316310268086</v>
      </c>
      <c r="AU325" s="16">
        <f t="shared" si="373"/>
        <v>1.0377517209493961</v>
      </c>
      <c r="AW325" s="6">
        <v>2147</v>
      </c>
      <c r="AX325" s="23">
        <v>4.5</v>
      </c>
      <c r="AY325" s="24">
        <f t="shared" si="353"/>
        <v>3.2412150267565765</v>
      </c>
      <c r="AZ325" s="34">
        <f t="shared" si="354"/>
        <v>3.6775554172132159</v>
      </c>
      <c r="BA325" s="25">
        <f t="shared" si="355"/>
        <v>3.2347006418664859</v>
      </c>
      <c r="BB325" s="26">
        <f t="shared" si="362"/>
        <v>0.13922139523161017</v>
      </c>
      <c r="BC325" s="16">
        <f t="shared" si="345"/>
        <v>0.44285477534673001</v>
      </c>
      <c r="BD325">
        <v>2.9999999999999E-2</v>
      </c>
      <c r="BF325" s="6">
        <v>2147</v>
      </c>
      <c r="BG325" s="23">
        <v>6.5</v>
      </c>
      <c r="BH325" s="24">
        <f t="shared" si="356"/>
        <v>1.3032844158666625</v>
      </c>
      <c r="BI325" s="34">
        <f t="shared" si="363"/>
        <v>2.3701913484960624</v>
      </c>
      <c r="BJ325" s="25">
        <f t="shared" si="357"/>
        <v>1.2233713053785575</v>
      </c>
      <c r="BK325" s="26">
        <f t="shared" si="364"/>
        <v>0.16282671277244495</v>
      </c>
      <c r="BL325" s="16">
        <f t="shared" si="346"/>
        <v>1.1468200431175049</v>
      </c>
      <c r="BN325" s="6">
        <v>2147</v>
      </c>
      <c r="BO325" s="23">
        <v>6.5</v>
      </c>
      <c r="BP325" s="24">
        <f t="shared" si="358"/>
        <v>3.0521868412328126</v>
      </c>
      <c r="BQ325" s="34">
        <f t="shared" si="359"/>
        <v>4.2339239502792134</v>
      </c>
      <c r="BR325" s="25">
        <f t="shared" si="360"/>
        <v>3.0460368465834042</v>
      </c>
      <c r="BS325" s="26">
        <f t="shared" si="361"/>
        <v>0.12370709091941233</v>
      </c>
      <c r="BT325" s="16">
        <f t="shared" si="347"/>
        <v>1.1878871036958092</v>
      </c>
      <c r="BU325">
        <v>2.9999999999999E-2</v>
      </c>
    </row>
    <row r="326" spans="1:73" x14ac:dyDescent="0.35">
      <c r="A326" s="6">
        <v>2148</v>
      </c>
      <c r="B326" s="23">
        <v>4</v>
      </c>
      <c r="C326" s="24">
        <f t="shared" si="365"/>
        <v>1.3746047348354609</v>
      </c>
      <c r="D326" s="34">
        <f t="shared" si="366"/>
        <v>2.2387788834755864</v>
      </c>
      <c r="E326" s="25">
        <f t="shared" si="367"/>
        <v>1.2904290515009025</v>
      </c>
      <c r="F326" s="26">
        <f t="shared" si="368"/>
        <v>0.17331491035282123</v>
      </c>
      <c r="G326" s="16">
        <f t="shared" si="369"/>
        <v>0.94834983197468392</v>
      </c>
      <c r="I326" s="14">
        <v>2148</v>
      </c>
      <c r="J326" s="23">
        <v>4</v>
      </c>
      <c r="K326" s="24">
        <f t="shared" si="348"/>
        <v>1.5263746571071317</v>
      </c>
      <c r="L326" s="34">
        <f t="shared" si="349"/>
        <v>2.361590284913937</v>
      </c>
      <c r="M326" s="25">
        <f t="shared" si="350"/>
        <v>1.4793696690983646</v>
      </c>
      <c r="N326" s="26">
        <f t="shared" si="351"/>
        <v>0.1847574993611095</v>
      </c>
      <c r="O326" s="16">
        <f t="shared" si="352"/>
        <v>0.88222061581557232</v>
      </c>
      <c r="Q326" s="14">
        <v>2148</v>
      </c>
      <c r="R326" s="23">
        <v>4</v>
      </c>
      <c r="S326" s="24">
        <f t="shared" si="374"/>
        <v>1.3724005074319172</v>
      </c>
      <c r="T326" s="34">
        <f t="shared" si="375"/>
        <v>2.1831902389858069</v>
      </c>
      <c r="U326" s="25">
        <f t="shared" si="376"/>
        <v>1.2049080599781645</v>
      </c>
      <c r="V326" s="26">
        <f t="shared" si="377"/>
        <v>0.17723086439861563</v>
      </c>
      <c r="W326" s="16">
        <f t="shared" si="370"/>
        <v>0.97828217900764236</v>
      </c>
      <c r="Y326" s="14">
        <v>2148</v>
      </c>
      <c r="Z326" s="23">
        <v>4</v>
      </c>
      <c r="AA326" s="24">
        <f t="shared" si="378"/>
        <v>1.4543443732893482</v>
      </c>
      <c r="AB326" s="34">
        <f t="shared" si="379"/>
        <v>2.2437284126539092</v>
      </c>
      <c r="AC326" s="25">
        <f t="shared" si="380"/>
        <v>1.298043711775245</v>
      </c>
      <c r="AD326" s="26">
        <f t="shared" si="381"/>
        <v>0.34017630373849445</v>
      </c>
      <c r="AE326" s="16">
        <f t="shared" si="371"/>
        <v>0.94568470087866419</v>
      </c>
      <c r="AG326" s="14">
        <v>2148</v>
      </c>
      <c r="AH326" s="23">
        <v>4</v>
      </c>
      <c r="AI326" s="24">
        <f t="shared" si="382"/>
        <v>1.4826983089741004</v>
      </c>
      <c r="AJ326" s="34">
        <f t="shared" si="383"/>
        <v>2.3321258215002354</v>
      </c>
      <c r="AK326" s="25">
        <f t="shared" si="384"/>
        <v>1.4340397253849773</v>
      </c>
      <c r="AL326" s="26">
        <f t="shared" si="385"/>
        <v>9.3158260434203666E-2</v>
      </c>
      <c r="AM326" s="16">
        <f t="shared" si="372"/>
        <v>0.89808609611525814</v>
      </c>
      <c r="AO326" s="14">
        <v>2148</v>
      </c>
      <c r="AP326" s="23">
        <v>4.5</v>
      </c>
      <c r="AQ326" s="24">
        <f t="shared" si="386"/>
        <v>1.6371098523431458</v>
      </c>
      <c r="AR326" s="34">
        <f t="shared" si="387"/>
        <v>2.573402719662603</v>
      </c>
      <c r="AS326" s="25">
        <f t="shared" si="388"/>
        <v>1.5360041840963128</v>
      </c>
      <c r="AT326" s="26">
        <f t="shared" si="389"/>
        <v>0.19420846264249003</v>
      </c>
      <c r="AU326" s="16">
        <f t="shared" si="373"/>
        <v>1.0373985355662902</v>
      </c>
      <c r="AW326" s="14">
        <v>2148</v>
      </c>
      <c r="AX326" s="23">
        <v>4.5</v>
      </c>
      <c r="AY326" s="24">
        <f t="shared" si="353"/>
        <v>3.278277551760604</v>
      </c>
      <c r="AZ326" s="34">
        <f t="shared" si="354"/>
        <v>3.7030238675419507</v>
      </c>
      <c r="BA326" s="25">
        <f t="shared" si="355"/>
        <v>3.2738828731414626</v>
      </c>
      <c r="BB326" s="26">
        <f t="shared" si="362"/>
        <v>0.13928508622609048</v>
      </c>
      <c r="BC326" s="16">
        <f t="shared" si="345"/>
        <v>0.42914099440048803</v>
      </c>
      <c r="BD326">
        <v>1.9999999999999001E-2</v>
      </c>
      <c r="BF326" s="14">
        <v>2148</v>
      </c>
      <c r="BG326" s="23">
        <v>6.5</v>
      </c>
      <c r="BH326" s="24">
        <f t="shared" si="356"/>
        <v>1.3042356401236312</v>
      </c>
      <c r="BI326" s="34">
        <f t="shared" si="363"/>
        <v>2.3708190598858812</v>
      </c>
      <c r="BJ326" s="25">
        <f t="shared" si="357"/>
        <v>1.2243370152090485</v>
      </c>
      <c r="BK326" s="26">
        <f t="shared" si="364"/>
        <v>0.16398466385816354</v>
      </c>
      <c r="BL326" s="16">
        <f t="shared" si="346"/>
        <v>1.1464820446768327</v>
      </c>
      <c r="BN326" s="14">
        <v>2148</v>
      </c>
      <c r="BO326" s="23">
        <v>6.5</v>
      </c>
      <c r="BP326" s="24">
        <f t="shared" si="358"/>
        <v>3.0989688319095134</v>
      </c>
      <c r="BQ326" s="34">
        <f t="shared" si="359"/>
        <v>4.2726222525568831</v>
      </c>
      <c r="BR326" s="25">
        <f t="shared" si="360"/>
        <v>3.0948034654721273</v>
      </c>
      <c r="BS326" s="26">
        <f t="shared" si="361"/>
        <v>0.12376745854893967</v>
      </c>
      <c r="BT326" s="16">
        <f t="shared" si="347"/>
        <v>1.1778187870847558</v>
      </c>
      <c r="BU326">
        <v>1.9999999999999001E-2</v>
      </c>
    </row>
    <row r="327" spans="1:73" x14ac:dyDescent="0.35">
      <c r="A327" s="14">
        <v>2149</v>
      </c>
      <c r="B327" s="23">
        <v>4</v>
      </c>
      <c r="C327" s="24">
        <f t="shared" si="365"/>
        <v>1.3754418400100616</v>
      </c>
      <c r="D327" s="34">
        <f t="shared" si="366"/>
        <v>2.2393404207071352</v>
      </c>
      <c r="E327" s="25">
        <f t="shared" si="367"/>
        <v>1.2912929549340546</v>
      </c>
      <c r="F327" s="26">
        <f t="shared" si="368"/>
        <v>0.1745344594118938</v>
      </c>
      <c r="G327" s="16">
        <f t="shared" si="369"/>
        <v>0.94804746577308063</v>
      </c>
      <c r="I327" s="6">
        <v>2149</v>
      </c>
      <c r="J327" s="23">
        <v>4</v>
      </c>
      <c r="K327" s="24">
        <f t="shared" si="348"/>
        <v>1.5273297024044301</v>
      </c>
      <c r="L327" s="34">
        <f t="shared" si="349"/>
        <v>2.362220788943644</v>
      </c>
      <c r="M327" s="25">
        <f t="shared" si="350"/>
        <v>1.4803396752979139</v>
      </c>
      <c r="N327" s="26">
        <f t="shared" si="351"/>
        <v>0.18613955898188939</v>
      </c>
      <c r="O327" s="16">
        <f t="shared" si="352"/>
        <v>0.88188111364573007</v>
      </c>
      <c r="Q327" s="6">
        <v>2149</v>
      </c>
      <c r="R327" s="23">
        <v>4</v>
      </c>
      <c r="S327" s="24">
        <f t="shared" si="374"/>
        <v>1.3732284966062795</v>
      </c>
      <c r="T327" s="34">
        <f t="shared" si="375"/>
        <v>2.1837627382631841</v>
      </c>
      <c r="U327" s="25">
        <f t="shared" si="376"/>
        <v>1.2057888280972064</v>
      </c>
      <c r="V327" s="26">
        <f t="shared" si="377"/>
        <v>0.17843546633033558</v>
      </c>
      <c r="W327" s="16">
        <f t="shared" si="370"/>
        <v>0.97797391016597768</v>
      </c>
      <c r="Y327" s="6">
        <v>2149</v>
      </c>
      <c r="Z327" s="23">
        <v>4</v>
      </c>
      <c r="AA327" s="24">
        <f t="shared" si="378"/>
        <v>1.4559190176962176</v>
      </c>
      <c r="AB327" s="34">
        <f t="shared" si="379"/>
        <v>2.2448147745323883</v>
      </c>
      <c r="AC327" s="25">
        <f t="shared" si="380"/>
        <v>1.2997150377421356</v>
      </c>
      <c r="AD327" s="26">
        <f t="shared" si="381"/>
        <v>0.34244012953493042</v>
      </c>
      <c r="AE327" s="16">
        <f t="shared" si="371"/>
        <v>0.94509973679025272</v>
      </c>
      <c r="AG327" s="6">
        <v>2149</v>
      </c>
      <c r="AH327" s="23">
        <v>4</v>
      </c>
      <c r="AI327" s="24">
        <f t="shared" si="382"/>
        <v>1.4832137880876997</v>
      </c>
      <c r="AJ327" s="34">
        <f t="shared" si="383"/>
        <v>2.332465199002888</v>
      </c>
      <c r="AK327" s="25">
        <f t="shared" si="384"/>
        <v>1.4345618446198276</v>
      </c>
      <c r="AL327" s="26">
        <f t="shared" si="385"/>
        <v>9.3863361064172826E-2</v>
      </c>
      <c r="AM327" s="16">
        <f t="shared" si="372"/>
        <v>0.89790335438306035</v>
      </c>
      <c r="AO327" s="6">
        <v>2149</v>
      </c>
      <c r="AP327" s="23">
        <v>4.5</v>
      </c>
      <c r="AQ327" s="24">
        <f t="shared" si="386"/>
        <v>1.6380841999960358</v>
      </c>
      <c r="AR327" s="34">
        <f t="shared" si="387"/>
        <v>2.5740583839478361</v>
      </c>
      <c r="AS327" s="25">
        <f t="shared" si="388"/>
        <v>1.5370128983812867</v>
      </c>
      <c r="AT327" s="26">
        <f t="shared" si="389"/>
        <v>0.19567326411516756</v>
      </c>
      <c r="AU327" s="16">
        <f t="shared" si="373"/>
        <v>1.0370454855665494</v>
      </c>
      <c r="AW327" s="6">
        <v>2149</v>
      </c>
      <c r="AX327" s="23">
        <v>4.5</v>
      </c>
      <c r="AY327" s="24">
        <f t="shared" si="353"/>
        <v>3.3161103469904707</v>
      </c>
      <c r="AZ327" s="34">
        <f t="shared" si="354"/>
        <v>3.729026270050158</v>
      </c>
      <c r="BA327" s="25">
        <f t="shared" si="355"/>
        <v>3.3138865693079351</v>
      </c>
      <c r="BB327" s="26">
        <f t="shared" si="362"/>
        <v>0.13931731488815621</v>
      </c>
      <c r="BC327" s="16">
        <f t="shared" si="345"/>
        <v>0.41513970074222284</v>
      </c>
      <c r="BD327">
        <v>9.9999999999990097E-3</v>
      </c>
      <c r="BF327" s="6">
        <v>2149</v>
      </c>
      <c r="BG327" s="23">
        <v>6.5</v>
      </c>
      <c r="BH327" s="24">
        <f t="shared" si="356"/>
        <v>1.3051865504509699</v>
      </c>
      <c r="BI327" s="34">
        <f t="shared" si="363"/>
        <v>2.371446571953157</v>
      </c>
      <c r="BJ327" s="25">
        <f t="shared" si="357"/>
        <v>1.2253024183894725</v>
      </c>
      <c r="BK327" s="26">
        <f t="shared" si="364"/>
        <v>0.16514240490253307</v>
      </c>
      <c r="BL327" s="16">
        <f t="shared" si="346"/>
        <v>1.1461441535636845</v>
      </c>
      <c r="BN327" s="6">
        <v>2149</v>
      </c>
      <c r="BO327" s="23">
        <v>6.5</v>
      </c>
      <c r="BP327" s="24">
        <f t="shared" si="358"/>
        <v>3.1469881023637667</v>
      </c>
      <c r="BQ327" s="34">
        <f t="shared" si="359"/>
        <v>4.3121667011435134</v>
      </c>
      <c r="BR327" s="25">
        <f t="shared" si="360"/>
        <v>3.1448718479130964</v>
      </c>
      <c r="BS327" s="26">
        <f t="shared" si="361"/>
        <v>0.12379812890329721</v>
      </c>
      <c r="BT327" s="16">
        <f t="shared" si="347"/>
        <v>1.167294853230417</v>
      </c>
      <c r="BU327">
        <v>9.9999999999990097E-3</v>
      </c>
    </row>
    <row r="328" spans="1:73" x14ac:dyDescent="0.35">
      <c r="A328" s="6">
        <v>2150</v>
      </c>
      <c r="B328" s="23">
        <v>4</v>
      </c>
      <c r="C328" s="24">
        <f t="shared" si="365"/>
        <v>1.3762786384729986</v>
      </c>
      <c r="D328" s="34">
        <f t="shared" si="366"/>
        <v>2.2399017548601692</v>
      </c>
      <c r="E328" s="25">
        <f t="shared" si="367"/>
        <v>1.2921565459387219</v>
      </c>
      <c r="F328" s="26">
        <f t="shared" si="368"/>
        <v>0.17575362017326013</v>
      </c>
      <c r="G328" s="16">
        <f t="shared" si="369"/>
        <v>0.94774520892144731</v>
      </c>
      <c r="I328" s="14">
        <v>2150</v>
      </c>
      <c r="J328" s="23">
        <v>4</v>
      </c>
      <c r="K328" s="24">
        <f t="shared" si="348"/>
        <v>1.5282812522960205</v>
      </c>
      <c r="L328" s="34">
        <f t="shared" si="349"/>
        <v>2.362849090469517</v>
      </c>
      <c r="M328" s="25">
        <f t="shared" si="350"/>
        <v>1.481306293030026</v>
      </c>
      <c r="N328" s="26">
        <f t="shared" si="351"/>
        <v>0.18752117543088923</v>
      </c>
      <c r="O328" s="16">
        <f t="shared" si="352"/>
        <v>0.88154279743949093</v>
      </c>
      <c r="Q328" s="14">
        <v>2150</v>
      </c>
      <c r="R328" s="23">
        <v>4</v>
      </c>
      <c r="S328" s="24">
        <f t="shared" si="374"/>
        <v>1.3740562248691928</v>
      </c>
      <c r="T328" s="34">
        <f t="shared" si="375"/>
        <v>2.1843350571379387</v>
      </c>
      <c r="U328" s="25">
        <f t="shared" si="376"/>
        <v>1.206669318673752</v>
      </c>
      <c r="V328" s="26">
        <f t="shared" si="377"/>
        <v>0.17963968867706537</v>
      </c>
      <c r="W328" s="16">
        <f t="shared" si="370"/>
        <v>0.9776657384641867</v>
      </c>
      <c r="Y328" s="14">
        <v>2150</v>
      </c>
      <c r="Z328" s="23">
        <v>4</v>
      </c>
      <c r="AA328" s="24">
        <f t="shared" si="378"/>
        <v>1.4574926880868626</v>
      </c>
      <c r="AB328" s="34">
        <f t="shared" si="379"/>
        <v>2.2459004644282343</v>
      </c>
      <c r="AC328" s="25">
        <f t="shared" si="380"/>
        <v>1.301385329889591</v>
      </c>
      <c r="AD328" s="26">
        <f t="shared" si="381"/>
        <v>0.34470255501605029</v>
      </c>
      <c r="AE328" s="16">
        <f t="shared" si="371"/>
        <v>0.94451513453864333</v>
      </c>
      <c r="AG328" s="14">
        <v>2150</v>
      </c>
      <c r="AH328" s="23">
        <v>4</v>
      </c>
      <c r="AI328" s="24">
        <f t="shared" si="382"/>
        <v>1.4837259014295332</v>
      </c>
      <c r="AJ328" s="34">
        <f t="shared" si="383"/>
        <v>2.3328024631358848</v>
      </c>
      <c r="AK328" s="25">
        <f t="shared" si="384"/>
        <v>1.4350807125167457</v>
      </c>
      <c r="AL328" s="26">
        <f t="shared" si="385"/>
        <v>9.4568363802039312E-2</v>
      </c>
      <c r="AM328" s="16">
        <f t="shared" si="372"/>
        <v>0.89772175061913906</v>
      </c>
      <c r="AO328" s="14">
        <v>2150</v>
      </c>
      <c r="AP328" s="23">
        <v>4.5</v>
      </c>
      <c r="AQ328" s="24">
        <f t="shared" si="386"/>
        <v>1.6390581741610353</v>
      </c>
      <c r="AR328" s="34">
        <f t="shared" si="387"/>
        <v>2.5747137997975864</v>
      </c>
      <c r="AS328" s="25">
        <f t="shared" si="388"/>
        <v>1.5380212304578251</v>
      </c>
      <c r="AT328" s="26">
        <f t="shared" si="389"/>
        <v>0.19713756764709814</v>
      </c>
      <c r="AU328" s="16">
        <f t="shared" si="373"/>
        <v>1.0366925693397613</v>
      </c>
      <c r="AW328" s="14">
        <v>2150</v>
      </c>
      <c r="AX328" s="23">
        <v>4.5</v>
      </c>
      <c r="AY328" s="24">
        <f t="shared" si="353"/>
        <v>3.3547363158609698</v>
      </c>
      <c r="AZ328" s="34">
        <f t="shared" si="354"/>
        <v>3.7555786053096303</v>
      </c>
      <c r="BA328" s="25">
        <f t="shared" si="355"/>
        <v>3.3547363158609698</v>
      </c>
      <c r="BB328" s="26">
        <f t="shared" si="362"/>
        <v>0.13931731488815621</v>
      </c>
      <c r="BC328" s="16">
        <f t="shared" si="345"/>
        <v>0.40084228944866052</v>
      </c>
      <c r="BD328">
        <v>0</v>
      </c>
      <c r="BF328" s="14">
        <v>2150</v>
      </c>
      <c r="BG328" s="23">
        <v>6.5</v>
      </c>
      <c r="BH328" s="24">
        <f t="shared" si="356"/>
        <v>1.3061371588276538</v>
      </c>
      <c r="BI328" s="34">
        <f t="shared" si="363"/>
        <v>2.3720738919343822</v>
      </c>
      <c r="BJ328" s="25">
        <f t="shared" si="357"/>
        <v>1.2262675260528957</v>
      </c>
      <c r="BK328" s="26">
        <f t="shared" si="364"/>
        <v>0.16629993581231217</v>
      </c>
      <c r="BL328" s="16">
        <f t="shared" si="346"/>
        <v>1.1458063658814865</v>
      </c>
      <c r="BN328" s="14">
        <v>2150</v>
      </c>
      <c r="BO328" s="23">
        <v>6.5</v>
      </c>
      <c r="BP328" s="24">
        <f t="shared" si="358"/>
        <v>3.1962891868438281</v>
      </c>
      <c r="BQ328" s="34">
        <f t="shared" si="359"/>
        <v>4.3525879714484885</v>
      </c>
      <c r="BR328" s="25">
        <f t="shared" si="360"/>
        <v>3.1962891868438281</v>
      </c>
      <c r="BS328" s="26">
        <f t="shared" si="361"/>
        <v>0.12379812890329721</v>
      </c>
      <c r="BT328" s="16">
        <f t="shared" si="347"/>
        <v>1.1562987846046604</v>
      </c>
      <c r="BU328">
        <v>0</v>
      </c>
    </row>
    <row r="329" spans="1:73" x14ac:dyDescent="0.35">
      <c r="A329" s="6">
        <v>2151</v>
      </c>
      <c r="B329" s="23">
        <v>4</v>
      </c>
      <c r="C329" s="24">
        <f t="shared" si="365"/>
        <v>1.3771151343098944</v>
      </c>
      <c r="D329" s="34">
        <f t="shared" si="366"/>
        <v>2.2404628884082145</v>
      </c>
      <c r="E329" s="25">
        <f t="shared" si="367"/>
        <v>1.2930198283203298</v>
      </c>
      <c r="F329" s="26">
        <f t="shared" si="368"/>
        <v>0.17697239272383353</v>
      </c>
      <c r="G329" s="16">
        <f t="shared" si="369"/>
        <v>0.9474430600878847</v>
      </c>
      <c r="I329" s="6">
        <v>2151</v>
      </c>
      <c r="J329" s="23">
        <v>4</v>
      </c>
      <c r="K329" s="24">
        <f t="shared" si="348"/>
        <v>1.5292294781925437</v>
      </c>
      <c r="L329" s="34">
        <f t="shared" si="349"/>
        <v>2.3634752969373256</v>
      </c>
      <c r="M329" s="25">
        <f t="shared" si="350"/>
        <v>1.4822696875958861</v>
      </c>
      <c r="N329" s="26">
        <f t="shared" si="351"/>
        <v>0.18890234574255563</v>
      </c>
      <c r="O329" s="16">
        <f t="shared" si="352"/>
        <v>0.88120560934143954</v>
      </c>
      <c r="Q329" s="6">
        <v>2151</v>
      </c>
      <c r="R329" s="23">
        <v>4</v>
      </c>
      <c r="S329" s="24">
        <f t="shared" si="374"/>
        <v>1.3748836923032186</v>
      </c>
      <c r="T329" s="34">
        <f t="shared" si="375"/>
        <v>2.1849071956671118</v>
      </c>
      <c r="U329" s="25">
        <f t="shared" si="376"/>
        <v>1.2075495317955565</v>
      </c>
      <c r="V329" s="26">
        <f t="shared" si="377"/>
        <v>0.18084353155841545</v>
      </c>
      <c r="W329" s="16">
        <f t="shared" si="370"/>
        <v>0.97735766387155532</v>
      </c>
      <c r="Y329" s="6">
        <v>2151</v>
      </c>
      <c r="Z329" s="23">
        <v>4</v>
      </c>
      <c r="AA329" s="24">
        <f t="shared" si="378"/>
        <v>1.4590653850641422</v>
      </c>
      <c r="AB329" s="34">
        <f t="shared" si="379"/>
        <v>2.2469854827573159</v>
      </c>
      <c r="AC329" s="25">
        <f t="shared" si="380"/>
        <v>1.303054588857409</v>
      </c>
      <c r="AD329" s="26">
        <f t="shared" si="381"/>
        <v>0.34696358104803193</v>
      </c>
      <c r="AE329" s="16">
        <f t="shared" si="371"/>
        <v>0.94393089389990692</v>
      </c>
      <c r="AG329" s="6">
        <v>2151</v>
      </c>
      <c r="AH329" s="23">
        <v>4</v>
      </c>
      <c r="AI329" s="24">
        <f t="shared" si="382"/>
        <v>1.4842348257420748</v>
      </c>
      <c r="AJ329" s="34">
        <f t="shared" si="383"/>
        <v>2.3331377247232128</v>
      </c>
      <c r="AK329" s="25">
        <f t="shared" si="384"/>
        <v>1.4355964995741737</v>
      </c>
      <c r="AL329" s="26">
        <f t="shared" si="385"/>
        <v>9.5273267079834981E-2</v>
      </c>
      <c r="AM329" s="16">
        <f t="shared" si="372"/>
        <v>0.89754122514903911</v>
      </c>
      <c r="AO329" s="6">
        <v>2151</v>
      </c>
      <c r="AP329" s="23">
        <v>4.5</v>
      </c>
      <c r="AQ329" s="24">
        <f t="shared" si="386"/>
        <v>1.6400317792808576</v>
      </c>
      <c r="AR329" s="34">
        <f t="shared" si="387"/>
        <v>2.5753689699032214</v>
      </c>
      <c r="AS329" s="25">
        <f t="shared" si="388"/>
        <v>1.5390291844664945</v>
      </c>
      <c r="AT329" s="26">
        <f t="shared" si="389"/>
        <v>0.19860137336904543</v>
      </c>
      <c r="AU329" s="16">
        <f t="shared" si="373"/>
        <v>1.0363397854367269</v>
      </c>
      <c r="AW329" s="6">
        <v>2151</v>
      </c>
      <c r="AX329" s="23">
        <v>4.5</v>
      </c>
      <c r="AY329" s="24">
        <f t="shared" si="353"/>
        <v>3.394179197142718</v>
      </c>
      <c r="AZ329" s="34">
        <f t="shared" si="354"/>
        <v>3.7812164781427668</v>
      </c>
      <c r="BA329" s="25">
        <f t="shared" si="355"/>
        <v>3.394179197142718</v>
      </c>
      <c r="BB329" s="26">
        <f t="shared" si="362"/>
        <v>0.13931731488815621</v>
      </c>
      <c r="BC329" s="16">
        <f t="shared" si="345"/>
        <v>0.38703728100004886</v>
      </c>
      <c r="BD329">
        <v>0</v>
      </c>
      <c r="BF329" s="6">
        <v>2151</v>
      </c>
      <c r="BG329" s="23">
        <v>6.5</v>
      </c>
      <c r="BH329" s="24">
        <f t="shared" si="356"/>
        <v>1.3070874762161351</v>
      </c>
      <c r="BI329" s="34">
        <f t="shared" si="363"/>
        <v>2.372701026452114</v>
      </c>
      <c r="BJ329" s="25">
        <f t="shared" si="357"/>
        <v>1.2272323483878678</v>
      </c>
      <c r="BK329" s="26">
        <f t="shared" si="364"/>
        <v>0.16745725650547547</v>
      </c>
      <c r="BL329" s="16">
        <f t="shared" si="346"/>
        <v>1.1454686780642462</v>
      </c>
      <c r="BN329" s="6">
        <v>2151</v>
      </c>
      <c r="BO329" s="23">
        <v>6.5</v>
      </c>
      <c r="BP329" s="24">
        <f t="shared" si="358"/>
        <v>3.2469185550554465</v>
      </c>
      <c r="BQ329" s="34">
        <f t="shared" si="359"/>
        <v>4.3854970607860402</v>
      </c>
      <c r="BR329" s="25">
        <f t="shared" si="360"/>
        <v>3.2469185550554465</v>
      </c>
      <c r="BS329" s="26">
        <f t="shared" si="361"/>
        <v>0.12379812890329721</v>
      </c>
      <c r="BT329" s="16">
        <f t="shared" si="347"/>
        <v>1.1385785057305937</v>
      </c>
      <c r="BU329">
        <v>0</v>
      </c>
    </row>
    <row r="330" spans="1:73" x14ac:dyDescent="0.35">
      <c r="A330" s="14">
        <v>2152</v>
      </c>
      <c r="B330" s="23">
        <v>4</v>
      </c>
      <c r="C330" s="24">
        <f t="shared" si="365"/>
        <v>1.3779513312067795</v>
      </c>
      <c r="D330" s="34">
        <f t="shared" si="366"/>
        <v>2.2410238235834323</v>
      </c>
      <c r="E330" s="25">
        <f t="shared" si="367"/>
        <v>1.2938828055129727</v>
      </c>
      <c r="F330" s="26">
        <f t="shared" si="368"/>
        <v>0.17819077715417855</v>
      </c>
      <c r="G330" s="16">
        <f t="shared" si="369"/>
        <v>0.94714101807045958</v>
      </c>
      <c r="I330" s="14">
        <v>2152</v>
      </c>
      <c r="J330" s="23">
        <v>4</v>
      </c>
      <c r="K330" s="24">
        <f t="shared" si="348"/>
        <v>1.530174542249999</v>
      </c>
      <c r="L330" s="34">
        <f t="shared" si="349"/>
        <v>2.3640995099919548</v>
      </c>
      <c r="M330" s="25">
        <f t="shared" si="350"/>
        <v>1.4832300153722384</v>
      </c>
      <c r="N330" s="26">
        <f t="shared" si="351"/>
        <v>0.19028306712131329</v>
      </c>
      <c r="O330" s="16">
        <f t="shared" si="352"/>
        <v>0.88086949461971642</v>
      </c>
      <c r="Q330" s="14">
        <v>2152</v>
      </c>
      <c r="R330" s="23">
        <v>4</v>
      </c>
      <c r="S330" s="24">
        <f t="shared" si="374"/>
        <v>1.375710898990828</v>
      </c>
      <c r="T330" s="34">
        <f t="shared" si="375"/>
        <v>2.1854791539076892</v>
      </c>
      <c r="U330" s="25">
        <f t="shared" si="376"/>
        <v>1.2084294675502911</v>
      </c>
      <c r="V330" s="26">
        <f t="shared" si="377"/>
        <v>0.18204699509395889</v>
      </c>
      <c r="W330" s="16">
        <f t="shared" si="370"/>
        <v>0.97704968635739808</v>
      </c>
      <c r="Y330" s="14">
        <v>2152</v>
      </c>
      <c r="Z330" s="23">
        <v>4</v>
      </c>
      <c r="AA330" s="24">
        <f t="shared" si="378"/>
        <v>1.4606371092304706</v>
      </c>
      <c r="AB330" s="34">
        <f t="shared" si="379"/>
        <v>2.2480698299352033</v>
      </c>
      <c r="AC330" s="25">
        <f t="shared" si="380"/>
        <v>1.3047228152849282</v>
      </c>
      <c r="AD330" s="26">
        <f t="shared" si="381"/>
        <v>0.34922320849651806</v>
      </c>
      <c r="AE330" s="16">
        <f t="shared" si="371"/>
        <v>0.94334701465027515</v>
      </c>
      <c r="AG330" s="14">
        <v>2152</v>
      </c>
      <c r="AH330" s="23">
        <v>4</v>
      </c>
      <c r="AI330" s="24">
        <f t="shared" si="382"/>
        <v>1.4847407282563343</v>
      </c>
      <c r="AJ330" s="34">
        <f t="shared" si="383"/>
        <v>2.3334710886248518</v>
      </c>
      <c r="AK330" s="25">
        <f t="shared" si="384"/>
        <v>1.436109367115157</v>
      </c>
      <c r="AL330" s="26">
        <f t="shared" si="385"/>
        <v>9.5978069415214362E-2</v>
      </c>
      <c r="AM330" s="16">
        <f t="shared" si="372"/>
        <v>0.89736172150969473</v>
      </c>
      <c r="AO330" s="14">
        <v>2152</v>
      </c>
      <c r="AP330" s="23">
        <v>4.5</v>
      </c>
      <c r="AQ330" s="24">
        <f t="shared" si="386"/>
        <v>1.6410050193534684</v>
      </c>
      <c r="AR330" s="34">
        <f t="shared" si="387"/>
        <v>2.5760238966874627</v>
      </c>
      <c r="AS330" s="25">
        <f t="shared" si="388"/>
        <v>1.540036764134558</v>
      </c>
      <c r="AT330" s="26">
        <f t="shared" si="389"/>
        <v>0.2000646814156963</v>
      </c>
      <c r="AU330" s="16">
        <f t="shared" si="373"/>
        <v>1.0359871325529046</v>
      </c>
      <c r="AW330" s="14">
        <v>2152</v>
      </c>
      <c r="AX330" s="23">
        <v>4.5</v>
      </c>
      <c r="AY330" s="24">
        <f t="shared" si="353"/>
        <v>3.4322636655931227</v>
      </c>
      <c r="AZ330" s="34">
        <f t="shared" si="354"/>
        <v>3.8059713826355299</v>
      </c>
      <c r="BA330" s="25">
        <f t="shared" si="355"/>
        <v>3.4322636655931227</v>
      </c>
      <c r="BB330" s="26">
        <f t="shared" si="362"/>
        <v>0.13931731488815621</v>
      </c>
      <c r="BC330" s="16">
        <f t="shared" si="345"/>
        <v>0.37370771704240724</v>
      </c>
      <c r="BD330">
        <v>0</v>
      </c>
      <c r="BF330" s="14">
        <v>2152</v>
      </c>
      <c r="BG330" s="23">
        <v>6.5</v>
      </c>
      <c r="BH330" s="24">
        <f t="shared" si="356"/>
        <v>1.3080375126488237</v>
      </c>
      <c r="BI330" s="34">
        <f t="shared" si="363"/>
        <v>2.373327981567213</v>
      </c>
      <c r="BJ330" s="25">
        <f t="shared" si="357"/>
        <v>1.2281968947187889</v>
      </c>
      <c r="BK330" s="26">
        <f t="shared" si="364"/>
        <v>0.16861436691025858</v>
      </c>
      <c r="BL330" s="16">
        <f t="shared" si="346"/>
        <v>1.1451310868484241</v>
      </c>
      <c r="BN330" s="14">
        <v>2152</v>
      </c>
      <c r="BO330" s="23">
        <v>6.5</v>
      </c>
      <c r="BP330" s="24">
        <f t="shared" si="358"/>
        <v>3.2967720281992219</v>
      </c>
      <c r="BQ330" s="34">
        <f t="shared" si="359"/>
        <v>4.4179018183294945</v>
      </c>
      <c r="BR330" s="25">
        <f t="shared" si="360"/>
        <v>3.2967720281992219</v>
      </c>
      <c r="BS330" s="26">
        <f t="shared" si="361"/>
        <v>0.12379812890329721</v>
      </c>
      <c r="BT330" s="16">
        <f t="shared" si="347"/>
        <v>1.1211297901302726</v>
      </c>
      <c r="BU330">
        <v>0</v>
      </c>
    </row>
    <row r="331" spans="1:73" x14ac:dyDescent="0.35">
      <c r="A331" s="6">
        <v>2153</v>
      </c>
      <c r="B331" s="23">
        <v>4</v>
      </c>
      <c r="C331" s="24">
        <f t="shared" si="365"/>
        <v>1.3787872324900032</v>
      </c>
      <c r="D331" s="34">
        <f t="shared" si="366"/>
        <v>2.2415845624007216</v>
      </c>
      <c r="E331" s="25">
        <f t="shared" si="367"/>
        <v>1.2947454806164949</v>
      </c>
      <c r="F331" s="26">
        <f t="shared" si="368"/>
        <v>0.17940877355814244</v>
      </c>
      <c r="G331" s="16">
        <f t="shared" si="369"/>
        <v>0.94683908178422671</v>
      </c>
      <c r="I331" s="6">
        <v>2153</v>
      </c>
      <c r="J331" s="23">
        <v>4</v>
      </c>
      <c r="K331" s="24">
        <f t="shared" si="348"/>
        <v>1.5311165978697507</v>
      </c>
      <c r="L331" s="34">
        <f t="shared" si="349"/>
        <v>2.3647218257908111</v>
      </c>
      <c r="M331" s="25">
        <f t="shared" si="350"/>
        <v>1.4841874242935555</v>
      </c>
      <c r="N331" s="26">
        <f t="shared" si="351"/>
        <v>0.19166333693237786</v>
      </c>
      <c r="O331" s="16">
        <f t="shared" si="352"/>
        <v>0.88053440149725559</v>
      </c>
      <c r="Q331" s="6">
        <v>2153</v>
      </c>
      <c r="R331" s="23">
        <v>4</v>
      </c>
      <c r="S331" s="24">
        <f t="shared" si="374"/>
        <v>1.3765378450144126</v>
      </c>
      <c r="T331" s="34">
        <f t="shared" si="375"/>
        <v>2.1860509319166059</v>
      </c>
      <c r="U331" s="25">
        <f t="shared" si="376"/>
        <v>1.209309126025548</v>
      </c>
      <c r="V331" s="26">
        <f t="shared" si="377"/>
        <v>0.18325007940323129</v>
      </c>
      <c r="W331" s="16">
        <f t="shared" si="370"/>
        <v>0.97674180589105797</v>
      </c>
      <c r="Y331" s="6">
        <v>2153</v>
      </c>
      <c r="Z331" s="23">
        <v>4</v>
      </c>
      <c r="AA331" s="24">
        <f t="shared" si="378"/>
        <v>1.4622078611878297</v>
      </c>
      <c r="AB331" s="34">
        <f t="shared" si="379"/>
        <v>2.2491535063771799</v>
      </c>
      <c r="AC331" s="25">
        <f t="shared" si="380"/>
        <v>1.3063900098110459</v>
      </c>
      <c r="AD331" s="26">
        <f t="shared" si="381"/>
        <v>0.35148143822661637</v>
      </c>
      <c r="AE331" s="16">
        <f t="shared" si="371"/>
        <v>0.94276349656613401</v>
      </c>
      <c r="AG331" s="6">
        <v>2153</v>
      </c>
      <c r="AH331" s="23">
        <v>4</v>
      </c>
      <c r="AI331" s="24">
        <f t="shared" si="382"/>
        <v>1.4852437672037622</v>
      </c>
      <c r="AJ331" s="34">
        <f t="shared" si="383"/>
        <v>2.3338026540577554</v>
      </c>
      <c r="AK331" s="25">
        <f t="shared" si="384"/>
        <v>1.4366194677811626</v>
      </c>
      <c r="AL331" s="26">
        <f t="shared" si="385"/>
        <v>9.6682769406846239E-2</v>
      </c>
      <c r="AM331" s="16">
        <f t="shared" si="372"/>
        <v>0.89718318627659288</v>
      </c>
      <c r="AO331" s="6">
        <v>2153</v>
      </c>
      <c r="AP331" s="23">
        <v>4.5</v>
      </c>
      <c r="AQ331" s="24">
        <f t="shared" si="386"/>
        <v>1.6419778979777639</v>
      </c>
      <c r="AR331" s="34">
        <f t="shared" si="387"/>
        <v>2.5766785823319731</v>
      </c>
      <c r="AS331" s="25">
        <f t="shared" si="388"/>
        <v>1.5410439728184198</v>
      </c>
      <c r="AT331" s="26">
        <f t="shared" si="389"/>
        <v>0.20152749192525202</v>
      </c>
      <c r="AU331" s="16">
        <f t="shared" si="373"/>
        <v>1.0356346095135534</v>
      </c>
      <c r="AW331" s="6">
        <v>2153</v>
      </c>
      <c r="AX331" s="23">
        <v>4.5</v>
      </c>
      <c r="AY331" s="24">
        <f t="shared" si="353"/>
        <v>3.4690365049500955</v>
      </c>
      <c r="AZ331" s="34">
        <f t="shared" si="354"/>
        <v>3.8298737282175619</v>
      </c>
      <c r="BA331" s="25">
        <f t="shared" si="355"/>
        <v>3.4690365049500955</v>
      </c>
      <c r="BB331" s="26">
        <f t="shared" si="362"/>
        <v>0.13931731488815621</v>
      </c>
      <c r="BC331" s="16">
        <f t="shared" si="345"/>
        <v>0.36083722326746637</v>
      </c>
      <c r="BD331">
        <v>0</v>
      </c>
      <c r="BF331" s="6">
        <v>2153</v>
      </c>
      <c r="BG331" s="23">
        <v>6.5</v>
      </c>
      <c r="BH331" s="24">
        <f t="shared" si="356"/>
        <v>1.3089872773072235</v>
      </c>
      <c r="BI331" s="34">
        <f t="shared" si="363"/>
        <v>2.3739547628266333</v>
      </c>
      <c r="BJ331" s="25">
        <f t="shared" si="357"/>
        <v>1.2291611735794357</v>
      </c>
      <c r="BK331" s="26">
        <f t="shared" si="364"/>
        <v>0.16977126696428449</v>
      </c>
      <c r="BL331" s="16">
        <f t="shared" si="346"/>
        <v>1.1447935892471977</v>
      </c>
      <c r="BN331" s="6">
        <v>2153</v>
      </c>
      <c r="BO331" s="23">
        <v>6.5</v>
      </c>
      <c r="BP331" s="24">
        <f t="shared" si="358"/>
        <v>3.345861496867069</v>
      </c>
      <c r="BQ331" s="34">
        <f t="shared" si="359"/>
        <v>4.4498099729635943</v>
      </c>
      <c r="BR331" s="25">
        <f t="shared" si="360"/>
        <v>3.345861496867069</v>
      </c>
      <c r="BS331" s="26">
        <f t="shared" si="361"/>
        <v>0.12379812890329721</v>
      </c>
      <c r="BT331" s="16">
        <f t="shared" si="347"/>
        <v>1.1039484760965252</v>
      </c>
      <c r="BU331">
        <v>0</v>
      </c>
    </row>
    <row r="332" spans="1:73" x14ac:dyDescent="0.35">
      <c r="A332" s="6">
        <v>2154</v>
      </c>
      <c r="B332" s="23">
        <v>4</v>
      </c>
      <c r="C332" s="24">
        <f t="shared" si="365"/>
        <v>1.3796228411621523</v>
      </c>
      <c r="D332" s="34">
        <f t="shared" si="366"/>
        <v>2.2421451066794167</v>
      </c>
      <c r="E332" s="25">
        <f t="shared" si="367"/>
        <v>1.2956078564298719</v>
      </c>
      <c r="F332" s="26">
        <f t="shared" si="368"/>
        <v>0.18062638203252332</v>
      </c>
      <c r="G332" s="16">
        <f t="shared" si="369"/>
        <v>0.94653725024954483</v>
      </c>
      <c r="I332" s="14">
        <v>2154</v>
      </c>
      <c r="J332" s="23">
        <v>4</v>
      </c>
      <c r="K332" s="24">
        <f t="shared" si="348"/>
        <v>1.5320557901715222</v>
      </c>
      <c r="L332" s="34">
        <f t="shared" si="349"/>
        <v>2.3653423353002987</v>
      </c>
      <c r="M332" s="25">
        <f t="shared" si="350"/>
        <v>1.4851420543081522</v>
      </c>
      <c r="N332" s="26">
        <f t="shared" si="351"/>
        <v>0.19304315269306521</v>
      </c>
      <c r="O332" s="16">
        <f t="shared" si="352"/>
        <v>0.88020028099214653</v>
      </c>
      <c r="Q332" s="14">
        <v>2154</v>
      </c>
      <c r="R332" s="23">
        <v>4</v>
      </c>
      <c r="S332" s="24">
        <f t="shared" si="374"/>
        <v>1.3773645304562896</v>
      </c>
      <c r="T332" s="34">
        <f t="shared" si="375"/>
        <v>2.1866225297507595</v>
      </c>
      <c r="U332" s="25">
        <f t="shared" si="376"/>
        <v>1.2101885073088607</v>
      </c>
      <c r="V332" s="26">
        <f t="shared" si="377"/>
        <v>0.18445278460573078</v>
      </c>
      <c r="W332" s="16">
        <f t="shared" si="370"/>
        <v>0.97643402244189881</v>
      </c>
      <c r="Y332" s="14">
        <v>2154</v>
      </c>
      <c r="Z332" s="23">
        <v>4</v>
      </c>
      <c r="AA332" s="24">
        <f t="shared" si="378"/>
        <v>1.4637776415377866</v>
      </c>
      <c r="AB332" s="34">
        <f t="shared" si="379"/>
        <v>2.2502365124982449</v>
      </c>
      <c r="AC332" s="25">
        <f t="shared" si="380"/>
        <v>1.3080561730742228</v>
      </c>
      <c r="AD332" s="26">
        <f t="shared" si="381"/>
        <v>0.3537382711028999</v>
      </c>
      <c r="AE332" s="16">
        <f t="shared" si="371"/>
        <v>0.94218033942402202</v>
      </c>
      <c r="AG332" s="14">
        <v>2154</v>
      </c>
      <c r="AH332" s="23">
        <v>4</v>
      </c>
      <c r="AI332" s="24">
        <f t="shared" si="382"/>
        <v>1.4857440923006044</v>
      </c>
      <c r="AJ332" s="34">
        <f t="shared" si="383"/>
        <v>2.3341325148995598</v>
      </c>
      <c r="AK332" s="25">
        <f t="shared" si="384"/>
        <v>1.437126945999323</v>
      </c>
      <c r="AL332" s="26">
        <f t="shared" si="385"/>
        <v>9.7387365730053216E-2</v>
      </c>
      <c r="AM332" s="16">
        <f t="shared" si="372"/>
        <v>0.89700556890023675</v>
      </c>
      <c r="AO332" s="14">
        <v>2154</v>
      </c>
      <c r="AP332" s="23">
        <v>4.5</v>
      </c>
      <c r="AQ332" s="24">
        <f t="shared" si="386"/>
        <v>1.6429504183945534</v>
      </c>
      <c r="AR332" s="34">
        <f t="shared" si="387"/>
        <v>2.5773330288021068</v>
      </c>
      <c r="AS332" s="25">
        <f t="shared" si="388"/>
        <v>1.5420508135417028</v>
      </c>
      <c r="AT332" s="26">
        <f t="shared" si="389"/>
        <v>0.20298980503906144</v>
      </c>
      <c r="AU332" s="16">
        <f t="shared" si="373"/>
        <v>1.035282215260404</v>
      </c>
      <c r="AW332" s="14">
        <v>2154</v>
      </c>
      <c r="AX332" s="23">
        <v>4.5</v>
      </c>
      <c r="AY332" s="24">
        <f t="shared" si="353"/>
        <v>3.5045428877196141</v>
      </c>
      <c r="AZ332" s="34">
        <f t="shared" si="354"/>
        <v>3.8529528770177492</v>
      </c>
      <c r="BA332" s="25">
        <f t="shared" si="355"/>
        <v>3.5045428877196141</v>
      </c>
      <c r="BB332" s="26">
        <f t="shared" si="362"/>
        <v>0.13931731488815621</v>
      </c>
      <c r="BC332" s="16">
        <f t="shared" si="345"/>
        <v>0.34840998929813516</v>
      </c>
      <c r="BD332">
        <v>0</v>
      </c>
      <c r="BF332" s="14">
        <v>2154</v>
      </c>
      <c r="BG332" s="23">
        <v>6.5</v>
      </c>
      <c r="BH332" s="24">
        <f t="shared" si="356"/>
        <v>1.3099367785943308</v>
      </c>
      <c r="BI332" s="34">
        <f t="shared" si="363"/>
        <v>2.3745813753071472</v>
      </c>
      <c r="BJ332" s="25">
        <f t="shared" si="357"/>
        <v>1.230125192780227</v>
      </c>
      <c r="BK332" s="26">
        <f t="shared" si="364"/>
        <v>0.17092795661376425</v>
      </c>
      <c r="BL332" s="16">
        <f t="shared" si="346"/>
        <v>1.1444561825269202</v>
      </c>
      <c r="BN332" s="14">
        <v>2154</v>
      </c>
      <c r="BO332" s="23">
        <v>6.5</v>
      </c>
      <c r="BP332" s="24">
        <f t="shared" si="358"/>
        <v>3.3941986694275812</v>
      </c>
      <c r="BQ332" s="34">
        <f t="shared" si="359"/>
        <v>4.4812291351279274</v>
      </c>
      <c r="BR332" s="25">
        <f t="shared" si="360"/>
        <v>3.3941986694275812</v>
      </c>
      <c r="BS332" s="26">
        <f t="shared" si="361"/>
        <v>0.12379812890329721</v>
      </c>
      <c r="BT332" s="16">
        <f t="shared" si="347"/>
        <v>1.0870304657003462</v>
      </c>
      <c r="BU332">
        <v>0</v>
      </c>
    </row>
    <row r="333" spans="1:73" x14ac:dyDescent="0.35">
      <c r="A333" s="14">
        <v>2155</v>
      </c>
      <c r="B333" s="23">
        <v>4</v>
      </c>
      <c r="C333" s="24">
        <f t="shared" si="365"/>
        <v>1.3804581599343846</v>
      </c>
      <c r="D333" s="34">
        <f t="shared" si="366"/>
        <v>2.2427054580628156</v>
      </c>
      <c r="E333" s="25">
        <f t="shared" si="367"/>
        <v>1.2964699354812548</v>
      </c>
      <c r="F333" s="26">
        <f t="shared" si="368"/>
        <v>0.18184360267677158</v>
      </c>
      <c r="G333" s="16">
        <f t="shared" si="369"/>
        <v>0.94623552258156085</v>
      </c>
      <c r="I333" s="6">
        <v>2155</v>
      </c>
      <c r="J333" s="23">
        <v>4</v>
      </c>
      <c r="K333" s="24">
        <f t="shared" si="348"/>
        <v>1.5329922564408309</v>
      </c>
      <c r="L333" s="34">
        <f t="shared" si="349"/>
        <v>2.3659611245762786</v>
      </c>
      <c r="M333" s="25">
        <f t="shared" si="350"/>
        <v>1.4860940378096594</v>
      </c>
      <c r="N333" s="26">
        <f t="shared" si="351"/>
        <v>0.19442251206457026</v>
      </c>
      <c r="O333" s="16">
        <f t="shared" si="352"/>
        <v>0.87986708676661918</v>
      </c>
      <c r="Q333" s="6">
        <v>2155</v>
      </c>
      <c r="R333" s="23">
        <v>4</v>
      </c>
      <c r="S333" s="24">
        <f t="shared" si="374"/>
        <v>1.3781909553987211</v>
      </c>
      <c r="T333" s="34">
        <f t="shared" si="375"/>
        <v>2.1871939474670072</v>
      </c>
      <c r="U333" s="25">
        <f t="shared" si="376"/>
        <v>1.2110676114877035</v>
      </c>
      <c r="V333" s="26">
        <f t="shared" si="377"/>
        <v>0.18565511082091796</v>
      </c>
      <c r="W333" s="16">
        <f t="shared" si="370"/>
        <v>0.97612633597930376</v>
      </c>
      <c r="Y333" s="6">
        <v>2155</v>
      </c>
      <c r="Z333" s="23">
        <v>4</v>
      </c>
      <c r="AA333" s="24">
        <f t="shared" si="378"/>
        <v>1.465346450881496</v>
      </c>
      <c r="AB333" s="34">
        <f t="shared" si="379"/>
        <v>2.2513188487131193</v>
      </c>
      <c r="AC333" s="25">
        <f t="shared" si="380"/>
        <v>1.3097213057124915</v>
      </c>
      <c r="AD333" s="26">
        <f t="shared" si="381"/>
        <v>0.35599370798940722</v>
      </c>
      <c r="AE333" s="16">
        <f t="shared" si="371"/>
        <v>0.94159754300062781</v>
      </c>
      <c r="AG333" s="6">
        <v>2155</v>
      </c>
      <c r="AH333" s="23">
        <v>4</v>
      </c>
      <c r="AI333" s="24">
        <f t="shared" si="382"/>
        <v>1.4862418452061921</v>
      </c>
      <c r="AJ333" s="34">
        <f t="shared" si="383"/>
        <v>2.334460759975943</v>
      </c>
      <c r="AK333" s="25">
        <f t="shared" si="384"/>
        <v>1.4376319384245277</v>
      </c>
      <c r="AL333" s="26">
        <f t="shared" si="385"/>
        <v>9.8091857132686033E-2</v>
      </c>
      <c r="AM333" s="16">
        <f t="shared" si="372"/>
        <v>0.8968288215514153</v>
      </c>
      <c r="AO333" s="6">
        <v>2155</v>
      </c>
      <c r="AP333" s="23">
        <v>4.5</v>
      </c>
      <c r="AQ333" s="24">
        <f t="shared" si="386"/>
        <v>1.6439225835233267</v>
      </c>
      <c r="AR333" s="34">
        <f t="shared" si="387"/>
        <v>2.5779872378691286</v>
      </c>
      <c r="AS333" s="25">
        <f t="shared" si="388"/>
        <v>1.5430572890294287</v>
      </c>
      <c r="AT333" s="26">
        <f t="shared" si="389"/>
        <v>0.20445162090129185</v>
      </c>
      <c r="AU333" s="16">
        <f t="shared" si="373"/>
        <v>1.0349299488396999</v>
      </c>
      <c r="AW333" s="6">
        <v>2155</v>
      </c>
      <c r="AX333" s="23">
        <v>4.5</v>
      </c>
      <c r="AY333" s="24">
        <f t="shared" si="353"/>
        <v>3.5388264306665507</v>
      </c>
      <c r="AZ333" s="34">
        <f t="shared" si="354"/>
        <v>3.8752371799332579</v>
      </c>
      <c r="BA333" s="25">
        <f t="shared" si="355"/>
        <v>3.5388264306665507</v>
      </c>
      <c r="BB333" s="26">
        <f t="shared" si="362"/>
        <v>0.13931731488815621</v>
      </c>
      <c r="BC333" s="16">
        <f t="shared" si="345"/>
        <v>0.33641074926670722</v>
      </c>
      <c r="BD333">
        <v>0</v>
      </c>
      <c r="BF333" s="6">
        <v>2155</v>
      </c>
      <c r="BG333" s="23">
        <v>6.5</v>
      </c>
      <c r="BH333" s="24">
        <f t="shared" si="356"/>
        <v>1.31088602420087</v>
      </c>
      <c r="BI333" s="34">
        <f t="shared" si="363"/>
        <v>2.375207823655352</v>
      </c>
      <c r="BJ333" s="25">
        <f t="shared" si="357"/>
        <v>1.2310889594697723</v>
      </c>
      <c r="BK333" s="26">
        <f t="shared" si="364"/>
        <v>0.17208443581276567</v>
      </c>
      <c r="BL333" s="16">
        <f t="shared" si="346"/>
        <v>1.1441188641855797</v>
      </c>
      <c r="BN333" s="6">
        <v>2155</v>
      </c>
      <c r="BO333" s="23">
        <v>6.5</v>
      </c>
      <c r="BP333" s="24">
        <f t="shared" si="358"/>
        <v>3.4417950748186037</v>
      </c>
      <c r="BQ333" s="34">
        <f t="shared" si="359"/>
        <v>4.5121667986320926</v>
      </c>
      <c r="BR333" s="25">
        <f t="shared" si="360"/>
        <v>3.4417950748186037</v>
      </c>
      <c r="BS333" s="26">
        <f t="shared" si="361"/>
        <v>0.12379812890329721</v>
      </c>
      <c r="BT333" s="16">
        <f t="shared" si="347"/>
        <v>1.0703717238134889</v>
      </c>
      <c r="BU333">
        <v>0</v>
      </c>
    </row>
    <row r="334" spans="1:73" x14ac:dyDescent="0.35">
      <c r="A334" s="6">
        <v>2156</v>
      </c>
      <c r="B334" s="23">
        <v>4</v>
      </c>
      <c r="C334" s="24">
        <f t="shared" si="365"/>
        <v>1.3812931912555304</v>
      </c>
      <c r="D334" s="34">
        <f t="shared" si="366"/>
        <v>2.2432656180357613</v>
      </c>
      <c r="E334" s="25">
        <f t="shared" si="367"/>
        <v>1.2973317200550178</v>
      </c>
      <c r="F334" s="26">
        <f t="shared" si="368"/>
        <v>0.18306043559272103</v>
      </c>
      <c r="G334" s="16">
        <f t="shared" si="369"/>
        <v>0.94593389798074345</v>
      </c>
      <c r="I334" s="14">
        <v>2156</v>
      </c>
      <c r="J334" s="23">
        <v>4</v>
      </c>
      <c r="K334" s="24">
        <f t="shared" si="348"/>
        <v>1.533926126552255</v>
      </c>
      <c r="L334" s="34">
        <f t="shared" si="349"/>
        <v>2.3665782750293713</v>
      </c>
      <c r="M334" s="25">
        <f t="shared" si="350"/>
        <v>1.4870435000451865</v>
      </c>
      <c r="N334" s="26">
        <f t="shared" si="351"/>
        <v>0.19580141284418992</v>
      </c>
      <c r="O334" s="16">
        <f t="shared" si="352"/>
        <v>0.87953477498418486</v>
      </c>
      <c r="Q334" s="14">
        <v>2156</v>
      </c>
      <c r="R334" s="23">
        <v>4</v>
      </c>
      <c r="S334" s="24">
        <f t="shared" si="374"/>
        <v>1.3790171199239141</v>
      </c>
      <c r="T334" s="34">
        <f t="shared" si="375"/>
        <v>2.187765185122172</v>
      </c>
      <c r="U334" s="25">
        <f t="shared" si="376"/>
        <v>1.2119464386494954</v>
      </c>
      <c r="V334" s="26">
        <f t="shared" si="377"/>
        <v>0.18685705816821593</v>
      </c>
      <c r="W334" s="16">
        <f t="shared" si="370"/>
        <v>0.97581874647267663</v>
      </c>
      <c r="Y334" s="14">
        <v>2156</v>
      </c>
      <c r="Z334" s="23">
        <v>4</v>
      </c>
      <c r="AA334" s="24">
        <f t="shared" si="378"/>
        <v>1.4669142898197105</v>
      </c>
      <c r="AB334" s="34">
        <f t="shared" si="379"/>
        <v>2.2524005154362534</v>
      </c>
      <c r="AC334" s="25">
        <f t="shared" si="380"/>
        <v>1.3113854083634668</v>
      </c>
      <c r="AD334" s="26">
        <f t="shared" si="381"/>
        <v>0.35824774974964263</v>
      </c>
      <c r="AE334" s="16">
        <f t="shared" si="371"/>
        <v>0.94101510707278657</v>
      </c>
      <c r="AG334" s="14">
        <v>2156</v>
      </c>
      <c r="AH334" s="23">
        <v>4</v>
      </c>
      <c r="AI334" s="24">
        <f t="shared" si="382"/>
        <v>1.4867371599565602</v>
      </c>
      <c r="AJ334" s="34">
        <f t="shared" si="383"/>
        <v>2.3347874733325207</v>
      </c>
      <c r="AK334" s="25">
        <f t="shared" si="384"/>
        <v>1.4381345743577243</v>
      </c>
      <c r="AL334" s="26">
        <f t="shared" si="385"/>
        <v>9.8796242431219886E-2</v>
      </c>
      <c r="AM334" s="16">
        <f t="shared" si="372"/>
        <v>0.89665289897479639</v>
      </c>
      <c r="AO334" s="14">
        <v>2156</v>
      </c>
      <c r="AP334" s="23">
        <v>4.5</v>
      </c>
      <c r="AQ334" s="24">
        <f t="shared" si="386"/>
        <v>1.6448943959952551</v>
      </c>
      <c r="AR334" s="34">
        <f t="shared" si="387"/>
        <v>2.5786412111301402</v>
      </c>
      <c r="AS334" s="25">
        <f t="shared" si="388"/>
        <v>1.5440634017386774</v>
      </c>
      <c r="AT334" s="26">
        <f t="shared" si="389"/>
        <v>0.20591293965863355</v>
      </c>
      <c r="AU334" s="16">
        <f t="shared" si="373"/>
        <v>1.0345778093914628</v>
      </c>
      <c r="AW334" s="14">
        <v>2156</v>
      </c>
      <c r="AX334" s="23">
        <v>4.5</v>
      </c>
      <c r="AY334" s="24">
        <f t="shared" si="353"/>
        <v>3.5719292483943947</v>
      </c>
      <c r="AZ334" s="34">
        <f t="shared" si="354"/>
        <v>3.8967540114563564</v>
      </c>
      <c r="BA334" s="25">
        <f t="shared" si="355"/>
        <v>3.5719292483943947</v>
      </c>
      <c r="BB334" s="26">
        <f t="shared" si="362"/>
        <v>0.13931731488815621</v>
      </c>
      <c r="BC334" s="16">
        <f t="shared" si="345"/>
        <v>0.32482476306196162</v>
      </c>
      <c r="BD334">
        <v>0</v>
      </c>
      <c r="BF334" s="14">
        <v>2156</v>
      </c>
      <c r="BG334" s="23">
        <v>6.5</v>
      </c>
      <c r="BH334" s="24">
        <f t="shared" si="356"/>
        <v>1.311835021165898</v>
      </c>
      <c r="BI334" s="34">
        <f t="shared" si="363"/>
        <v>2.3758341121242665</v>
      </c>
      <c r="BJ334" s="25">
        <f t="shared" si="357"/>
        <v>1.2320524801911794</v>
      </c>
      <c r="BK334" s="26">
        <f t="shared" si="364"/>
        <v>0.1732407045225442</v>
      </c>
      <c r="BL334" s="16">
        <f t="shared" si="346"/>
        <v>1.1437816319330871</v>
      </c>
      <c r="BN334" s="14">
        <v>2156</v>
      </c>
      <c r="BO334" s="23">
        <v>6.5</v>
      </c>
      <c r="BP334" s="24">
        <f t="shared" si="358"/>
        <v>3.4886620652970084</v>
      </c>
      <c r="BQ334" s="34">
        <f t="shared" si="359"/>
        <v>4.5426303424430552</v>
      </c>
      <c r="BR334" s="25">
        <f t="shared" si="360"/>
        <v>3.4886620652970084</v>
      </c>
      <c r="BS334" s="26">
        <f t="shared" si="361"/>
        <v>0.12379812890329721</v>
      </c>
      <c r="BT334" s="16">
        <f t="shared" si="347"/>
        <v>1.0539682771460468</v>
      </c>
      <c r="BU334">
        <v>0</v>
      </c>
    </row>
    <row r="335" spans="1:73" x14ac:dyDescent="0.35">
      <c r="A335" s="6">
        <v>2157</v>
      </c>
      <c r="B335" s="23">
        <v>4</v>
      </c>
      <c r="C335" s="24">
        <f t="shared" si="365"/>
        <v>1.3821279373382918</v>
      </c>
      <c r="D335" s="34">
        <f t="shared" si="366"/>
        <v>2.2438255879404667</v>
      </c>
      <c r="E335" s="25">
        <f t="shared" si="367"/>
        <v>1.2981932122161026</v>
      </c>
      <c r="F335" s="26">
        <f t="shared" si="368"/>
        <v>0.18427688088434696</v>
      </c>
      <c r="G335" s="16">
        <f t="shared" si="369"/>
        <v>0.94563237572436409</v>
      </c>
      <c r="I335" s="6">
        <v>2157</v>
      </c>
      <c r="J335" s="23">
        <v>4</v>
      </c>
      <c r="K335" s="24">
        <f t="shared" si="348"/>
        <v>1.5348575233698267</v>
      </c>
      <c r="L335" s="34">
        <f t="shared" si="349"/>
        <v>2.3671938636759293</v>
      </c>
      <c r="M335" s="25">
        <f t="shared" si="350"/>
        <v>1.4879905595014296</v>
      </c>
      <c r="N335" s="26">
        <f t="shared" si="351"/>
        <v>0.19717985295796631</v>
      </c>
      <c r="O335" s="16">
        <f t="shared" si="352"/>
        <v>0.87920330417449977</v>
      </c>
      <c r="Q335" s="6">
        <v>2157</v>
      </c>
      <c r="R335" s="23">
        <v>4</v>
      </c>
      <c r="S335" s="24">
        <f t="shared" si="374"/>
        <v>1.3798430241140227</v>
      </c>
      <c r="T335" s="34">
        <f t="shared" si="375"/>
        <v>2.1883362427730466</v>
      </c>
      <c r="U335" s="25">
        <f t="shared" si="376"/>
        <v>1.2128249888816103</v>
      </c>
      <c r="V335" s="26">
        <f t="shared" si="377"/>
        <v>0.18805862676701027</v>
      </c>
      <c r="W335" s="16">
        <f t="shared" si="370"/>
        <v>0.97551125389143634</v>
      </c>
      <c r="Y335" s="6">
        <v>2157</v>
      </c>
      <c r="Z335" s="23">
        <v>4</v>
      </c>
      <c r="AA335" s="24">
        <f t="shared" si="378"/>
        <v>1.4684811589527895</v>
      </c>
      <c r="AB335" s="34">
        <f t="shared" si="379"/>
        <v>2.2534815130818262</v>
      </c>
      <c r="AC335" s="25">
        <f t="shared" si="380"/>
        <v>1.313048481664348</v>
      </c>
      <c r="AD335" s="26">
        <f t="shared" si="381"/>
        <v>0.36050039724657656</v>
      </c>
      <c r="AE335" s="16">
        <f t="shared" si="371"/>
        <v>0.94043303141747825</v>
      </c>
      <c r="AG335" s="6">
        <v>2157</v>
      </c>
      <c r="AH335" s="23">
        <v>4</v>
      </c>
      <c r="AI335" s="24">
        <f t="shared" si="382"/>
        <v>1.4872301633747329</v>
      </c>
      <c r="AJ335" s="34">
        <f t="shared" si="383"/>
        <v>2.3351127344921117</v>
      </c>
      <c r="AK335" s="25">
        <f t="shared" si="384"/>
        <v>1.4386349761417103</v>
      </c>
      <c r="AL335" s="26">
        <f t="shared" si="385"/>
        <v>9.9500520507060791E-2</v>
      </c>
      <c r="AM335" s="16">
        <f t="shared" si="372"/>
        <v>0.89647775835040133</v>
      </c>
      <c r="AO335" s="6">
        <v>2157</v>
      </c>
      <c r="AP335" s="23">
        <v>4.5</v>
      </c>
      <c r="AQ335" s="24">
        <f t="shared" si="386"/>
        <v>1.6458658581827974</v>
      </c>
      <c r="AR335" s="34">
        <f t="shared" si="387"/>
        <v>2.5792949500259681</v>
      </c>
      <c r="AS335" s="25">
        <f t="shared" si="388"/>
        <v>1.5450691538861052</v>
      </c>
      <c r="AT335" s="26">
        <f t="shared" si="389"/>
        <v>0.20737376146003489</v>
      </c>
      <c r="AU335" s="16">
        <f t="shared" si="373"/>
        <v>1.0342257961398629</v>
      </c>
      <c r="AW335" s="6">
        <v>2157</v>
      </c>
      <c r="AX335" s="23">
        <v>4.5</v>
      </c>
      <c r="AY335" s="24">
        <f t="shared" si="353"/>
        <v>3.6038920050796919</v>
      </c>
      <c r="AZ335" s="34">
        <f t="shared" si="354"/>
        <v>3.9175298033017998</v>
      </c>
      <c r="BA335" s="25">
        <f t="shared" si="355"/>
        <v>3.6038920050796919</v>
      </c>
      <c r="BB335" s="26">
        <f t="shared" si="362"/>
        <v>0.13931731488815621</v>
      </c>
      <c r="BC335" s="16">
        <f t="shared" si="345"/>
        <v>0.31363779822210791</v>
      </c>
      <c r="BD335">
        <v>0</v>
      </c>
      <c r="BF335" s="6">
        <v>2157</v>
      </c>
      <c r="BG335" s="23">
        <v>6.5</v>
      </c>
      <c r="BH335" s="24">
        <f t="shared" si="356"/>
        <v>1.3127837759322496</v>
      </c>
      <c r="BI335" s="34">
        <f t="shared" si="363"/>
        <v>2.3764602446068208</v>
      </c>
      <c r="BJ335" s="25">
        <f t="shared" si="357"/>
        <v>1.2330157609335703</v>
      </c>
      <c r="BK335" s="26">
        <f t="shared" si="364"/>
        <v>0.17439676271093085</v>
      </c>
      <c r="BL335" s="16">
        <f t="shared" si="346"/>
        <v>1.1434444836732505</v>
      </c>
      <c r="BN335" s="6">
        <v>2157</v>
      </c>
      <c r="BO335" s="23">
        <v>6.5</v>
      </c>
      <c r="BP335" s="24">
        <f t="shared" si="358"/>
        <v>3.5348108191463319</v>
      </c>
      <c r="BQ335" s="34">
        <f t="shared" si="359"/>
        <v>4.5726270324451157</v>
      </c>
      <c r="BR335" s="25">
        <f t="shared" si="360"/>
        <v>3.5348108191463319</v>
      </c>
      <c r="BS335" s="26">
        <f t="shared" si="361"/>
        <v>0.12379812890329721</v>
      </c>
      <c r="BT335" s="16">
        <f t="shared" si="347"/>
        <v>1.0378162132987838</v>
      </c>
      <c r="BU335">
        <v>0</v>
      </c>
    </row>
    <row r="336" spans="1:73" x14ac:dyDescent="0.35">
      <c r="A336" s="14">
        <v>2158</v>
      </c>
      <c r="B336" s="23">
        <v>4</v>
      </c>
      <c r="C336" s="24">
        <f t="shared" si="365"/>
        <v>1.3829624001828225</v>
      </c>
      <c r="D336" s="34">
        <f t="shared" si="366"/>
        <v>2.2443853689907538</v>
      </c>
      <c r="E336" s="25">
        <f t="shared" si="367"/>
        <v>1.2990544138319289</v>
      </c>
      <c r="F336" s="26">
        <f t="shared" si="368"/>
        <v>0.18549293865754832</v>
      </c>
      <c r="G336" s="16">
        <f t="shared" si="369"/>
        <v>0.94533095515882493</v>
      </c>
      <c r="I336" s="14">
        <v>2158</v>
      </c>
      <c r="J336" s="23">
        <v>4</v>
      </c>
      <c r="K336" s="24">
        <f t="shared" si="348"/>
        <v>1.5357865631257959</v>
      </c>
      <c r="L336" s="34">
        <f t="shared" si="349"/>
        <v>2.3678079633754496</v>
      </c>
      <c r="M336" s="25">
        <f t="shared" si="350"/>
        <v>1.4889353282699223</v>
      </c>
      <c r="N336" s="26">
        <f t="shared" si="351"/>
        <v>0.1985578304537273</v>
      </c>
      <c r="O336" s="16">
        <f t="shared" si="352"/>
        <v>0.87887263510552738</v>
      </c>
      <c r="Q336" s="14">
        <v>2158</v>
      </c>
      <c r="R336" s="23">
        <v>4</v>
      </c>
      <c r="S336" s="24">
        <f t="shared" si="374"/>
        <v>1.3806686680511597</v>
      </c>
      <c r="T336" s="34">
        <f t="shared" si="375"/>
        <v>2.1889071204763955</v>
      </c>
      <c r="U336" s="25">
        <f t="shared" si="376"/>
        <v>1.2137032622713775</v>
      </c>
      <c r="V336" s="26">
        <f t="shared" si="377"/>
        <v>0.18925981673664899</v>
      </c>
      <c r="W336" s="16">
        <f t="shared" si="370"/>
        <v>0.97520385820501798</v>
      </c>
      <c r="Y336" s="14">
        <v>2158</v>
      </c>
      <c r="Z336" s="23">
        <v>4</v>
      </c>
      <c r="AA336" s="24">
        <f t="shared" si="378"/>
        <v>1.4700470588807002</v>
      </c>
      <c r="AB336" s="34">
        <f t="shared" si="379"/>
        <v>2.2545618420637492</v>
      </c>
      <c r="AC336" s="25">
        <f t="shared" si="380"/>
        <v>1.3147105262519223</v>
      </c>
      <c r="AD336" s="26">
        <f t="shared" si="381"/>
        <v>0.36275165134264581</v>
      </c>
      <c r="AE336" s="16">
        <f t="shared" si="371"/>
        <v>0.9398513158118269</v>
      </c>
      <c r="AG336" s="14">
        <v>2158</v>
      </c>
      <c r="AH336" s="23">
        <v>4</v>
      </c>
      <c r="AI336" s="24">
        <f t="shared" si="382"/>
        <v>1.4877209754589307</v>
      </c>
      <c r="AJ336" s="34">
        <f t="shared" si="383"/>
        <v>2.3354366186981497</v>
      </c>
      <c r="AK336" s="25">
        <f t="shared" si="384"/>
        <v>1.439133259535615</v>
      </c>
      <c r="AL336" s="26">
        <f t="shared" si="385"/>
        <v>0.10020469030305088</v>
      </c>
      <c r="AM336" s="16">
        <f t="shared" si="372"/>
        <v>0.89630335916253467</v>
      </c>
      <c r="AO336" s="14">
        <v>2158</v>
      </c>
      <c r="AP336" s="23">
        <v>4.5</v>
      </c>
      <c r="AQ336" s="24">
        <f t="shared" si="386"/>
        <v>1.6468369722262677</v>
      </c>
      <c r="AR336" s="34">
        <f t="shared" si="387"/>
        <v>2.5799484558572106</v>
      </c>
      <c r="AS336" s="25">
        <f t="shared" si="388"/>
        <v>1.5460745474726316</v>
      </c>
      <c r="AT336" s="26">
        <f t="shared" si="389"/>
        <v>0.2088340864564644</v>
      </c>
      <c r="AU336" s="16">
        <f t="shared" si="373"/>
        <v>1.0338739083845789</v>
      </c>
      <c r="AW336" s="14">
        <v>2158</v>
      </c>
      <c r="AX336" s="23">
        <v>4.5</v>
      </c>
      <c r="AY336" s="24">
        <f t="shared" si="353"/>
        <v>3.6347539644247471</v>
      </c>
      <c r="AZ336" s="34">
        <f t="shared" si="354"/>
        <v>3.9375900768760856</v>
      </c>
      <c r="BA336" s="25">
        <f t="shared" si="355"/>
        <v>3.6347539644247471</v>
      </c>
      <c r="BB336" s="26">
        <f t="shared" si="362"/>
        <v>0.13931731488815621</v>
      </c>
      <c r="BC336" s="16">
        <f t="shared" si="345"/>
        <v>0.30283611245133857</v>
      </c>
      <c r="BD336">
        <v>0</v>
      </c>
      <c r="BF336" s="14">
        <v>2158</v>
      </c>
      <c r="BG336" s="23">
        <v>6.5</v>
      </c>
      <c r="BH336" s="24">
        <f t="shared" si="356"/>
        <v>1.3137322943972634</v>
      </c>
      <c r="BI336" s="34">
        <f t="shared" si="363"/>
        <v>2.3770862246664932</v>
      </c>
      <c r="BJ336" s="25">
        <f t="shared" si="357"/>
        <v>1.2339788071792204</v>
      </c>
      <c r="BK336" s="26">
        <f t="shared" si="364"/>
        <v>0.17555261035177205</v>
      </c>
      <c r="BL336" s="16">
        <f t="shared" si="346"/>
        <v>1.1431074174872728</v>
      </c>
      <c r="BN336" s="14">
        <v>2158</v>
      </c>
      <c r="BO336" s="23">
        <v>6.5</v>
      </c>
      <c r="BP336" s="24">
        <f t="shared" si="358"/>
        <v>3.5802523433429143</v>
      </c>
      <c r="BQ336" s="34">
        <f t="shared" si="359"/>
        <v>4.602164023172894</v>
      </c>
      <c r="BR336" s="25">
        <f t="shared" si="360"/>
        <v>3.5802523433429143</v>
      </c>
      <c r="BS336" s="26">
        <f t="shared" si="361"/>
        <v>0.12379812890329721</v>
      </c>
      <c r="BT336" s="16">
        <f t="shared" si="347"/>
        <v>1.0219116798299797</v>
      </c>
      <c r="BU336">
        <v>0</v>
      </c>
    </row>
    <row r="337" spans="1:73" x14ac:dyDescent="0.35">
      <c r="A337" s="6">
        <v>2159</v>
      </c>
      <c r="B337" s="23">
        <v>4</v>
      </c>
      <c r="C337" s="24">
        <f t="shared" si="365"/>
        <v>1.383796581597952</v>
      </c>
      <c r="D337" s="34">
        <f t="shared" si="366"/>
        <v>2.2449449622848805</v>
      </c>
      <c r="E337" s="25">
        <f t="shared" si="367"/>
        <v>1.2999153265921242</v>
      </c>
      <c r="F337" s="26">
        <f t="shared" si="368"/>
        <v>0.18670860901995162</v>
      </c>
      <c r="G337" s="16">
        <f t="shared" si="369"/>
        <v>0.94502963569275633</v>
      </c>
      <c r="I337" s="6">
        <v>2159</v>
      </c>
      <c r="J337" s="23">
        <v>4</v>
      </c>
      <c r="K337" s="24">
        <f t="shared" si="348"/>
        <v>1.5367133557789305</v>
      </c>
      <c r="L337" s="34">
        <f t="shared" si="349"/>
        <v>2.3684206430551566</v>
      </c>
      <c r="M337" s="25">
        <f t="shared" si="350"/>
        <v>1.4898779123925487</v>
      </c>
      <c r="N337" s="26">
        <f t="shared" si="351"/>
        <v>0.19993534349450323</v>
      </c>
      <c r="O337" s="16">
        <f t="shared" si="352"/>
        <v>0.87854273066260791</v>
      </c>
      <c r="Q337" s="6">
        <v>2159</v>
      </c>
      <c r="R337" s="23">
        <v>4</v>
      </c>
      <c r="S337" s="24">
        <f t="shared" si="374"/>
        <v>1.381494051817395</v>
      </c>
      <c r="T337" s="34">
        <f t="shared" si="375"/>
        <v>2.1894778182889585</v>
      </c>
      <c r="U337" s="25">
        <f t="shared" si="376"/>
        <v>1.2145812589060903</v>
      </c>
      <c r="V337" s="26">
        <f t="shared" si="377"/>
        <v>0.19046062819644255</v>
      </c>
      <c r="W337" s="16">
        <f t="shared" si="370"/>
        <v>0.97489655938286823</v>
      </c>
      <c r="Y337" s="6">
        <v>2159</v>
      </c>
      <c r="Z337" s="23">
        <v>4</v>
      </c>
      <c r="AA337" s="24">
        <f t="shared" si="378"/>
        <v>1.4716119902030225</v>
      </c>
      <c r="AB337" s="34">
        <f t="shared" si="379"/>
        <v>2.2556415027956711</v>
      </c>
      <c r="AC337" s="25">
        <f t="shared" si="380"/>
        <v>1.3163715427625711</v>
      </c>
      <c r="AD337" s="26">
        <f t="shared" si="381"/>
        <v>0.3650015128997538</v>
      </c>
      <c r="AE337" s="16">
        <f t="shared" si="371"/>
        <v>0.93926996003310004</v>
      </c>
      <c r="AG337" s="6">
        <v>2159</v>
      </c>
      <c r="AH337" s="23">
        <v>4</v>
      </c>
      <c r="AI337" s="24">
        <f t="shared" si="382"/>
        <v>1.4882097097498745</v>
      </c>
      <c r="AJ337" s="34">
        <f t="shared" si="383"/>
        <v>2.3357591971450029</v>
      </c>
      <c r="AK337" s="25">
        <f t="shared" si="384"/>
        <v>1.4396295340692358</v>
      </c>
      <c r="AL337" s="26">
        <f t="shared" si="385"/>
        <v>0.10090875082016158</v>
      </c>
      <c r="AM337" s="16">
        <f t="shared" si="372"/>
        <v>0.89612966307576714</v>
      </c>
      <c r="AO337" s="6">
        <v>2159</v>
      </c>
      <c r="AP337" s="23">
        <v>4.5</v>
      </c>
      <c r="AQ337" s="24">
        <f t="shared" si="386"/>
        <v>1.6478077400576743</v>
      </c>
      <c r="AR337" s="34">
        <f t="shared" si="387"/>
        <v>2.5806017297986328</v>
      </c>
      <c r="AS337" s="25">
        <f t="shared" si="388"/>
        <v>1.5470795843055896</v>
      </c>
      <c r="AT337" s="26">
        <f t="shared" si="389"/>
        <v>0.21029391480069751</v>
      </c>
      <c r="AU337" s="16">
        <f t="shared" si="373"/>
        <v>1.0335221454930432</v>
      </c>
      <c r="AW337" s="6">
        <v>2159</v>
      </c>
      <c r="AX337" s="23">
        <v>4.5</v>
      </c>
      <c r="AY337" s="24">
        <f t="shared" si="353"/>
        <v>3.6645530378899589</v>
      </c>
      <c r="AZ337" s="34">
        <f t="shared" si="354"/>
        <v>3.9569594746284733</v>
      </c>
      <c r="BA337" s="25">
        <f t="shared" si="355"/>
        <v>3.6645530378899589</v>
      </c>
      <c r="BB337" s="26">
        <f t="shared" si="362"/>
        <v>0.13931731488815621</v>
      </c>
      <c r="BC337" s="16">
        <f t="shared" si="345"/>
        <v>0.29240643673851441</v>
      </c>
      <c r="BD337">
        <v>0</v>
      </c>
      <c r="BF337" s="6">
        <v>2159</v>
      </c>
      <c r="BG337" s="23">
        <v>6.5</v>
      </c>
      <c r="BH337" s="24">
        <f t="shared" si="356"/>
        <v>1.3146805819591989</v>
      </c>
      <c r="BI337" s="34">
        <f t="shared" si="363"/>
        <v>2.3777120555653415</v>
      </c>
      <c r="BJ337" s="25">
        <f t="shared" si="357"/>
        <v>1.2349416239466793</v>
      </c>
      <c r="BK337" s="26">
        <f t="shared" si="364"/>
        <v>0.17670824742441726</v>
      </c>
      <c r="BL337" s="16">
        <f t="shared" si="346"/>
        <v>1.1427704316186622</v>
      </c>
      <c r="BN337" s="6">
        <v>2159</v>
      </c>
      <c r="BO337" s="23">
        <v>6.5</v>
      </c>
      <c r="BP337" s="24">
        <f t="shared" si="358"/>
        <v>3.6249974761811843</v>
      </c>
      <c r="BQ337" s="34">
        <f t="shared" si="359"/>
        <v>4.6312483595177696</v>
      </c>
      <c r="BR337" s="25">
        <f t="shared" si="360"/>
        <v>3.6249974761811843</v>
      </c>
      <c r="BS337" s="26">
        <f t="shared" si="361"/>
        <v>0.12379812890329721</v>
      </c>
      <c r="BT337" s="16">
        <f t="shared" si="347"/>
        <v>1.0062508833365853</v>
      </c>
      <c r="BU337">
        <v>0</v>
      </c>
    </row>
    <row r="338" spans="1:73" x14ac:dyDescent="0.35">
      <c r="A338" s="6">
        <v>2160</v>
      </c>
      <c r="B338" s="23">
        <v>4</v>
      </c>
      <c r="C338" s="24">
        <f t="shared" si="365"/>
        <v>1.3846304832202962</v>
      </c>
      <c r="D338" s="34">
        <f t="shared" si="366"/>
        <v>2.2455043688170773</v>
      </c>
      <c r="E338" s="25">
        <f t="shared" si="367"/>
        <v>1.3007759520262729</v>
      </c>
      <c r="F338" s="26">
        <f t="shared" si="368"/>
        <v>0.18792389208073457</v>
      </c>
      <c r="G338" s="16">
        <f t="shared" si="369"/>
        <v>0.94472841679080433</v>
      </c>
      <c r="I338" s="14">
        <v>2160</v>
      </c>
      <c r="J338" s="23">
        <v>4</v>
      </c>
      <c r="K338" s="24">
        <f t="shared" si="348"/>
        <v>1.5376380053534557</v>
      </c>
      <c r="L338" s="34">
        <f t="shared" si="349"/>
        <v>2.3690319679224547</v>
      </c>
      <c r="M338" s="25">
        <f t="shared" si="350"/>
        <v>1.4908184121883918</v>
      </c>
      <c r="N338" s="26">
        <f t="shared" si="351"/>
        <v>0.20131239035229923</v>
      </c>
      <c r="O338" s="16">
        <f t="shared" si="352"/>
        <v>0.8782135557340629</v>
      </c>
      <c r="Q338" s="14">
        <v>2160</v>
      </c>
      <c r="R338" s="23">
        <v>4</v>
      </c>
      <c r="S338" s="24">
        <f t="shared" si="374"/>
        <v>1.3823191754947655</v>
      </c>
      <c r="T338" s="34">
        <f t="shared" si="375"/>
        <v>2.1900483362674512</v>
      </c>
      <c r="U338" s="25">
        <f t="shared" si="376"/>
        <v>1.2154589788730015</v>
      </c>
      <c r="V338" s="26">
        <f t="shared" si="377"/>
        <v>0.19166106126566387</v>
      </c>
      <c r="W338" s="16">
        <f t="shared" si="370"/>
        <v>0.97458935739444974</v>
      </c>
      <c r="Y338" s="14">
        <v>2160</v>
      </c>
      <c r="Z338" s="23">
        <v>4</v>
      </c>
      <c r="AA338" s="24">
        <f t="shared" si="378"/>
        <v>1.4731759535189541</v>
      </c>
      <c r="AB338" s="34">
        <f t="shared" si="379"/>
        <v>2.2567204956909732</v>
      </c>
      <c r="AC338" s="25">
        <f t="shared" si="380"/>
        <v>1.3180315318322666</v>
      </c>
      <c r="AD338" s="26">
        <f t="shared" si="381"/>
        <v>0.36724998277927101</v>
      </c>
      <c r="AE338" s="16">
        <f t="shared" si="371"/>
        <v>0.93868896385870659</v>
      </c>
      <c r="AG338" s="14">
        <v>2160</v>
      </c>
      <c r="AH338" s="23">
        <v>4</v>
      </c>
      <c r="AI338" s="24">
        <f t="shared" si="382"/>
        <v>1.488696473678333</v>
      </c>
      <c r="AJ338" s="34">
        <f t="shared" si="383"/>
        <v>2.336080537195893</v>
      </c>
      <c r="AK338" s="25">
        <f t="shared" si="384"/>
        <v>1.4401239033782971</v>
      </c>
      <c r="AL338" s="26">
        <f t="shared" si="385"/>
        <v>0.101612701114365</v>
      </c>
      <c r="AM338" s="16">
        <f t="shared" si="372"/>
        <v>0.89595663381759594</v>
      </c>
      <c r="AO338" s="14">
        <v>2160</v>
      </c>
      <c r="AP338" s="23">
        <v>4.5</v>
      </c>
      <c r="AQ338" s="24">
        <f t="shared" si="386"/>
        <v>1.648778163422105</v>
      </c>
      <c r="AR338" s="34">
        <f t="shared" si="387"/>
        <v>2.5812547729120938</v>
      </c>
      <c r="AS338" s="25">
        <f t="shared" si="388"/>
        <v>1.5480842660186063</v>
      </c>
      <c r="AT338" s="26">
        <f t="shared" si="389"/>
        <v>0.21175324664712503</v>
      </c>
      <c r="AU338" s="16">
        <f t="shared" si="373"/>
        <v>1.0331705068934876</v>
      </c>
      <c r="AW338" s="14">
        <v>2160</v>
      </c>
      <c r="AX338" s="23">
        <v>4.5</v>
      </c>
      <c r="AY338" s="24">
        <f t="shared" si="353"/>
        <v>3.6933258312650286</v>
      </c>
      <c r="AZ338" s="34">
        <f t="shared" si="354"/>
        <v>3.9756617903222686</v>
      </c>
      <c r="BA338" s="25">
        <f t="shared" si="355"/>
        <v>3.6933258312650286</v>
      </c>
      <c r="BB338" s="26">
        <f t="shared" si="362"/>
        <v>0.13931731488815621</v>
      </c>
      <c r="BC338" s="16">
        <f t="shared" si="345"/>
        <v>0.28233595905724007</v>
      </c>
      <c r="BD338">
        <v>0</v>
      </c>
      <c r="BF338" s="14">
        <v>2160</v>
      </c>
      <c r="BG338" s="23">
        <v>6.5</v>
      </c>
      <c r="BH338" s="24">
        <f t="shared" si="356"/>
        <v>1.3156286435596964</v>
      </c>
      <c r="BI338" s="34">
        <f t="shared" si="363"/>
        <v>2.3783377402896466</v>
      </c>
      <c r="BJ338" s="25">
        <f t="shared" si="357"/>
        <v>1.235904215830226</v>
      </c>
      <c r="BK338" s="26">
        <f t="shared" si="364"/>
        <v>0.17786367391325017</v>
      </c>
      <c r="BL338" s="16">
        <f t="shared" si="346"/>
        <v>1.1424335244594206</v>
      </c>
      <c r="BN338" s="14">
        <v>2160</v>
      </c>
      <c r="BO338" s="23">
        <v>6.5</v>
      </c>
      <c r="BP338" s="24">
        <f t="shared" si="358"/>
        <v>3.6690568898587075</v>
      </c>
      <c r="BQ338" s="34">
        <f t="shared" si="359"/>
        <v>4.65988697840816</v>
      </c>
      <c r="BR338" s="25">
        <f t="shared" si="360"/>
        <v>3.6690568898587075</v>
      </c>
      <c r="BS338" s="26">
        <f t="shared" si="361"/>
        <v>0.12379812890329721</v>
      </c>
      <c r="BT338" s="16">
        <f t="shared" si="347"/>
        <v>0.99083008854945254</v>
      </c>
      <c r="BU338">
        <v>0</v>
      </c>
    </row>
    <row r="339" spans="1:73" x14ac:dyDescent="0.35">
      <c r="A339" s="14">
        <v>2161</v>
      </c>
      <c r="B339" s="23">
        <v>4</v>
      </c>
      <c r="C339" s="24">
        <f t="shared" si="365"/>
        <v>1.3854641065314486</v>
      </c>
      <c r="D339" s="34">
        <f t="shared" si="366"/>
        <v>2.2460635894879339</v>
      </c>
      <c r="E339" s="25">
        <f t="shared" si="367"/>
        <v>1.3016362915198982</v>
      </c>
      <c r="F339" s="26">
        <f t="shared" si="368"/>
        <v>0.18913878795046718</v>
      </c>
      <c r="G339" s="16">
        <f t="shared" si="369"/>
        <v>0.94442729796803571</v>
      </c>
      <c r="I339" s="6">
        <v>2161</v>
      </c>
      <c r="J339" s="23">
        <v>4</v>
      </c>
      <c r="K339" s="24">
        <f t="shared" si="348"/>
        <v>1.5385606102596834</v>
      </c>
      <c r="L339" s="34">
        <f t="shared" si="349"/>
        <v>2.3696419996659013</v>
      </c>
      <c r="M339" s="25">
        <f t="shared" si="350"/>
        <v>1.4917569225629252</v>
      </c>
      <c r="N339" s="26">
        <f t="shared" si="351"/>
        <v>0.20268896940220388</v>
      </c>
      <c r="O339" s="16">
        <f t="shared" si="352"/>
        <v>0.87788507710297603</v>
      </c>
      <c r="Q339" s="6">
        <v>2161</v>
      </c>
      <c r="R339" s="23">
        <v>4</v>
      </c>
      <c r="S339" s="24">
        <f t="shared" si="374"/>
        <v>1.3831440391652694</v>
      </c>
      <c r="T339" s="34">
        <f t="shared" si="375"/>
        <v>2.1906186744685616</v>
      </c>
      <c r="U339" s="25">
        <f t="shared" si="376"/>
        <v>1.2163364222593258</v>
      </c>
      <c r="V339" s="26">
        <f t="shared" si="377"/>
        <v>0.19286111606354836</v>
      </c>
      <c r="W339" s="16">
        <f t="shared" si="370"/>
        <v>0.97428225220923581</v>
      </c>
      <c r="Y339" s="6">
        <v>2161</v>
      </c>
      <c r="Z339" s="23">
        <v>4</v>
      </c>
      <c r="AA339" s="24">
        <f t="shared" si="378"/>
        <v>1.4747389494273073</v>
      </c>
      <c r="AB339" s="34">
        <f t="shared" si="379"/>
        <v>2.2577988211627793</v>
      </c>
      <c r="AC339" s="25">
        <f t="shared" si="380"/>
        <v>1.3196904940965837</v>
      </c>
      <c r="AD339" s="26">
        <f t="shared" si="381"/>
        <v>0.36949706184203512</v>
      </c>
      <c r="AE339" s="16">
        <f t="shared" si="371"/>
        <v>0.93810832706619562</v>
      </c>
      <c r="AG339" s="6">
        <v>2161</v>
      </c>
      <c r="AH339" s="23">
        <v>4</v>
      </c>
      <c r="AI339" s="24">
        <f t="shared" si="382"/>
        <v>1.4891813688939555</v>
      </c>
      <c r="AJ339" s="34">
        <f t="shared" si="383"/>
        <v>2.3364007025890854</v>
      </c>
      <c r="AK339" s="25">
        <f t="shared" si="384"/>
        <v>1.4406164655216702</v>
      </c>
      <c r="AL339" s="26">
        <f t="shared" si="385"/>
        <v>0.10231654029367349</v>
      </c>
      <c r="AM339" s="16">
        <f t="shared" si="372"/>
        <v>0.89578423706741517</v>
      </c>
      <c r="AO339" s="6">
        <v>2161</v>
      </c>
      <c r="AP339" s="23">
        <v>4.5</v>
      </c>
      <c r="AQ339" s="24">
        <f t="shared" si="386"/>
        <v>1.6497482438969255</v>
      </c>
      <c r="AR339" s="34">
        <f t="shared" si="387"/>
        <v>2.5819075861581351</v>
      </c>
      <c r="AS339" s="25">
        <f t="shared" si="388"/>
        <v>1.5490885940894388</v>
      </c>
      <c r="AT339" s="26">
        <f t="shared" si="389"/>
        <v>0.21321208215158136</v>
      </c>
      <c r="AU339" s="16">
        <f t="shared" si="373"/>
        <v>1.0328189920686963</v>
      </c>
      <c r="AW339" s="6">
        <v>2161</v>
      </c>
      <c r="AX339" s="23">
        <v>4.5</v>
      </c>
      <c r="AY339" s="24">
        <f t="shared" si="353"/>
        <v>3.7211076896362609</v>
      </c>
      <c r="AZ339" s="34">
        <f t="shared" si="354"/>
        <v>3.9937199982635696</v>
      </c>
      <c r="BA339" s="25">
        <f t="shared" si="355"/>
        <v>3.7211076896362609</v>
      </c>
      <c r="BB339" s="26">
        <f t="shared" si="362"/>
        <v>0.13931731488815621</v>
      </c>
      <c r="BC339" s="16">
        <f t="shared" si="345"/>
        <v>0.27261230862730867</v>
      </c>
      <c r="BD339">
        <v>0</v>
      </c>
      <c r="BF339" s="6">
        <v>2161</v>
      </c>
      <c r="BG339" s="23">
        <v>6.5</v>
      </c>
      <c r="BH339" s="24">
        <f t="shared" si="356"/>
        <v>1.3165764837226277</v>
      </c>
      <c r="BI339" s="34">
        <f t="shared" si="363"/>
        <v>2.3789632815733808</v>
      </c>
      <c r="BJ339" s="25">
        <f t="shared" si="357"/>
        <v>1.2368665870359707</v>
      </c>
      <c r="BK339" s="26">
        <f t="shared" si="364"/>
        <v>0.17901888980725969</v>
      </c>
      <c r="BL339" s="16">
        <f t="shared" si="346"/>
        <v>1.14209669453741</v>
      </c>
      <c r="BN339" s="6">
        <v>2161</v>
      </c>
      <c r="BO339" s="23">
        <v>6.5</v>
      </c>
      <c r="BP339" s="24">
        <f t="shared" si="358"/>
        <v>3.712441093021623</v>
      </c>
      <c r="BQ339" s="34">
        <f t="shared" si="359"/>
        <v>4.6880867104640549</v>
      </c>
      <c r="BR339" s="25">
        <f t="shared" si="360"/>
        <v>3.712441093021623</v>
      </c>
      <c r="BS339" s="26">
        <f t="shared" si="361"/>
        <v>0.12379812890329721</v>
      </c>
      <c r="BT339" s="16">
        <f t="shared" si="347"/>
        <v>0.97564561744243194</v>
      </c>
      <c r="BU339">
        <v>0</v>
      </c>
    </row>
    <row r="340" spans="1:73" x14ac:dyDescent="0.35">
      <c r="A340" s="6">
        <v>2162</v>
      </c>
      <c r="B340" s="23">
        <v>4</v>
      </c>
      <c r="C340" s="24">
        <f t="shared" si="365"/>
        <v>1.3862974528734615</v>
      </c>
      <c r="D340" s="34">
        <f t="shared" si="366"/>
        <v>2.246622625113754</v>
      </c>
      <c r="E340" s="25">
        <f t="shared" si="367"/>
        <v>1.3024963463288521</v>
      </c>
      <c r="F340" s="26">
        <f t="shared" si="368"/>
        <v>0.19035329674096876</v>
      </c>
      <c r="G340" s="16">
        <f t="shared" si="369"/>
        <v>0.94412627878490185</v>
      </c>
      <c r="I340" s="14">
        <v>2162</v>
      </c>
      <c r="J340" s="23">
        <v>4</v>
      </c>
      <c r="K340" s="24">
        <f t="shared" si="348"/>
        <v>1.5394812635973205</v>
      </c>
      <c r="L340" s="34">
        <f t="shared" si="349"/>
        <v>2.370250796645319</v>
      </c>
      <c r="M340" s="25">
        <f t="shared" si="350"/>
        <v>1.4926935333004909</v>
      </c>
      <c r="N340" s="26">
        <f t="shared" si="351"/>
        <v>0.20406507911681651</v>
      </c>
      <c r="O340" s="16">
        <f t="shared" si="352"/>
        <v>0.87755726334482809</v>
      </c>
      <c r="Q340" s="14">
        <v>2162</v>
      </c>
      <c r="R340" s="23">
        <v>4</v>
      </c>
      <c r="S340" s="24">
        <f t="shared" si="374"/>
        <v>1.3839686429108693</v>
      </c>
      <c r="T340" s="34">
        <f t="shared" si="375"/>
        <v>2.1911888329489595</v>
      </c>
      <c r="U340" s="25">
        <f t="shared" si="376"/>
        <v>1.2172135891522453</v>
      </c>
      <c r="V340" s="26">
        <f t="shared" si="377"/>
        <v>0.19406079270929386</v>
      </c>
      <c r="W340" s="16">
        <f t="shared" si="370"/>
        <v>0.97397524379671419</v>
      </c>
      <c r="Y340" s="14">
        <v>2162</v>
      </c>
      <c r="Z340" s="23">
        <v>4</v>
      </c>
      <c r="AA340" s="24">
        <f t="shared" si="378"/>
        <v>1.4763009785265204</v>
      </c>
      <c r="AB340" s="34">
        <f t="shared" si="379"/>
        <v>2.2588764796239502</v>
      </c>
      <c r="AC340" s="25">
        <f t="shared" si="380"/>
        <v>1.321348430190693</v>
      </c>
      <c r="AD340" s="26">
        <f t="shared" si="381"/>
        <v>0.37174275094835146</v>
      </c>
      <c r="AE340" s="16">
        <f t="shared" si="371"/>
        <v>0.93752804943325718</v>
      </c>
      <c r="AG340" s="14">
        <v>2162</v>
      </c>
      <c r="AH340" s="23">
        <v>4</v>
      </c>
      <c r="AI340" s="24">
        <f t="shared" si="382"/>
        <v>1.489664491576413</v>
      </c>
      <c r="AJ340" s="34">
        <f t="shared" si="383"/>
        <v>2.3367197536329862</v>
      </c>
      <c r="AK340" s="25">
        <f t="shared" si="384"/>
        <v>1.4411073132815171</v>
      </c>
      <c r="AL340" s="26">
        <f t="shared" si="385"/>
        <v>0.10302026751533865</v>
      </c>
      <c r="AM340" s="16">
        <f t="shared" si="372"/>
        <v>0.89561244035146914</v>
      </c>
      <c r="AO340" s="14">
        <v>2162</v>
      </c>
      <c r="AP340" s="23">
        <v>4.5</v>
      </c>
      <c r="AQ340" s="24">
        <f t="shared" si="386"/>
        <v>1.6507179829089984</v>
      </c>
      <c r="AR340" s="34">
        <f t="shared" si="387"/>
        <v>2.5825601704063859</v>
      </c>
      <c r="AS340" s="25">
        <f t="shared" si="388"/>
        <v>1.5500925698559787</v>
      </c>
      <c r="AT340" s="26">
        <f t="shared" si="389"/>
        <v>0.21467042147119034</v>
      </c>
      <c r="AU340" s="16">
        <f t="shared" si="373"/>
        <v>1.0324676005504072</v>
      </c>
      <c r="AW340" s="14">
        <v>2162</v>
      </c>
      <c r="AX340" s="23">
        <v>4.5</v>
      </c>
      <c r="AY340" s="24">
        <f t="shared" si="353"/>
        <v>3.7479327408051879</v>
      </c>
      <c r="AZ340" s="34">
        <f t="shared" si="354"/>
        <v>4.0111562815233723</v>
      </c>
      <c r="BA340" s="25">
        <f t="shared" si="355"/>
        <v>3.7479327408051879</v>
      </c>
      <c r="BB340" s="26">
        <f t="shared" si="362"/>
        <v>0.13931731488815621</v>
      </c>
      <c r="BC340" s="16">
        <f t="shared" ref="BC340:BC378" si="390">AZ340-BA340</f>
        <v>0.26322354071818443</v>
      </c>
      <c r="BD340">
        <v>0</v>
      </c>
      <c r="BF340" s="14">
        <v>2162</v>
      </c>
      <c r="BG340" s="23">
        <v>6.5</v>
      </c>
      <c r="BH340" s="24">
        <f t="shared" si="356"/>
        <v>1.3175241065896446</v>
      </c>
      <c r="BI340" s="34">
        <f t="shared" si="363"/>
        <v>2.3795886819196701</v>
      </c>
      <c r="BJ340" s="25">
        <f t="shared" si="357"/>
        <v>1.2378287414148772</v>
      </c>
      <c r="BK340" s="26">
        <f t="shared" si="364"/>
        <v>0.18017389509964762</v>
      </c>
      <c r="BL340" s="16">
        <f t="shared" ref="BL340:BL378" si="391">BI340-BJ340</f>
        <v>1.1417599405047929</v>
      </c>
      <c r="BN340" s="14">
        <v>2162</v>
      </c>
      <c r="BO340" s="23">
        <v>6.5</v>
      </c>
      <c r="BP340" s="24">
        <f t="shared" si="358"/>
        <v>3.7551604332710666</v>
      </c>
      <c r="BQ340" s="34">
        <f t="shared" si="359"/>
        <v>4.7158542816261928</v>
      </c>
      <c r="BR340" s="25">
        <f t="shared" si="360"/>
        <v>3.7551604332710666</v>
      </c>
      <c r="BS340" s="26">
        <f t="shared" si="361"/>
        <v>0.12379812890329721</v>
      </c>
      <c r="BT340" s="16">
        <f t="shared" ref="BT340:BT378" si="392">BQ340-BR340</f>
        <v>0.96069384835512617</v>
      </c>
      <c r="BU340">
        <v>0</v>
      </c>
    </row>
    <row r="341" spans="1:73" x14ac:dyDescent="0.35">
      <c r="A341" s="6">
        <v>2163</v>
      </c>
      <c r="B341" s="23">
        <v>4</v>
      </c>
      <c r="C341" s="24">
        <f t="shared" si="365"/>
        <v>1.3871305234627844</v>
      </c>
      <c r="D341" s="34">
        <f t="shared" si="366"/>
        <v>2.2471814764349669</v>
      </c>
      <c r="E341" s="25">
        <f t="shared" si="367"/>
        <v>1.3033561175922568</v>
      </c>
      <c r="F341" s="26">
        <f t="shared" si="368"/>
        <v>0.19156741856517931</v>
      </c>
      <c r="G341" s="16">
        <f t="shared" si="369"/>
        <v>0.94382535884271013</v>
      </c>
      <c r="I341" s="6">
        <v>2163</v>
      </c>
      <c r="J341" s="23">
        <v>4</v>
      </c>
      <c r="K341" s="24">
        <f t="shared" ref="K341:K378" si="393">M340+((J341-M340)*O$118)</f>
        <v>1.5404000534423825</v>
      </c>
      <c r="L341" s="34">
        <f t="shared" ref="L341:L378" si="394">M341+(J341-M341)*O$121</f>
        <v>2.3708584140716416</v>
      </c>
      <c r="M341" s="25">
        <f t="shared" ref="M341:M378" si="395">K341-((N341-N340)*O$120/O$119)</f>
        <v>1.4936283293409873</v>
      </c>
      <c r="N341" s="26">
        <f t="shared" ref="N341:N378" si="396">N340+(K341-N340)*O$117*O$119/O$120</f>
        <v>0.20544071806097519</v>
      </c>
      <c r="O341" s="16">
        <f t="shared" ref="O341:O378" si="397">L341-M341</f>
        <v>0.87723008473065422</v>
      </c>
      <c r="Q341" s="6">
        <v>2163</v>
      </c>
      <c r="R341" s="23">
        <v>4</v>
      </c>
      <c r="S341" s="24">
        <f t="shared" si="374"/>
        <v>1.3847929868134972</v>
      </c>
      <c r="T341" s="34">
        <f t="shared" si="375"/>
        <v>2.1917588117652906</v>
      </c>
      <c r="U341" s="25">
        <f t="shared" si="376"/>
        <v>1.2180904796389085</v>
      </c>
      <c r="V341" s="26">
        <f t="shared" si="377"/>
        <v>0.19526009132206068</v>
      </c>
      <c r="W341" s="16">
        <f t="shared" si="370"/>
        <v>0.97366833212638215</v>
      </c>
      <c r="Y341" s="6">
        <v>2163</v>
      </c>
      <c r="Z341" s="23">
        <v>4</v>
      </c>
      <c r="AA341" s="24">
        <f t="shared" si="378"/>
        <v>1.4778620414146508</v>
      </c>
      <c r="AB341" s="34">
        <f t="shared" si="379"/>
        <v>2.2599534714870897</v>
      </c>
      <c r="AC341" s="25">
        <f t="shared" si="380"/>
        <v>1.3230053407493692</v>
      </c>
      <c r="AD341" s="26">
        <f t="shared" si="381"/>
        <v>0.37398705095799323</v>
      </c>
      <c r="AE341" s="16">
        <f t="shared" si="371"/>
        <v>0.93694813073772054</v>
      </c>
      <c r="AG341" s="6">
        <v>2163</v>
      </c>
      <c r="AH341" s="23">
        <v>4</v>
      </c>
      <c r="AI341" s="24">
        <f t="shared" si="382"/>
        <v>1.4901459327297901</v>
      </c>
      <c r="AJ341" s="34">
        <f t="shared" si="383"/>
        <v>2.3370377473907347</v>
      </c>
      <c r="AK341" s="25">
        <f t="shared" si="384"/>
        <v>1.4415965344472841</v>
      </c>
      <c r="AL341" s="26">
        <f t="shared" si="385"/>
        <v>0.10372388198320105</v>
      </c>
      <c r="AM341" s="16">
        <f t="shared" si="372"/>
        <v>0.89544121294345058</v>
      </c>
      <c r="AO341" s="6">
        <v>2163</v>
      </c>
      <c r="AP341" s="23">
        <v>4.5</v>
      </c>
      <c r="AQ341" s="24">
        <f t="shared" si="386"/>
        <v>1.6516873817501387</v>
      </c>
      <c r="AR341" s="34">
        <f t="shared" si="387"/>
        <v>2.583212526444898</v>
      </c>
      <c r="AS341" s="25">
        <f t="shared" si="388"/>
        <v>1.5510961945306128</v>
      </c>
      <c r="AT341" s="26">
        <f t="shared" si="389"/>
        <v>0.21612826476422695</v>
      </c>
      <c r="AU341" s="16">
        <f t="shared" si="373"/>
        <v>1.0321163319142852</v>
      </c>
      <c r="AW341" s="6">
        <v>2163</v>
      </c>
      <c r="AX341" s="23">
        <v>4.5</v>
      </c>
      <c r="AY341" s="24">
        <f t="shared" ref="AY341:AY378" si="398">BA340+((AX341-BA340)*BC$118)</f>
        <v>3.7738339372118572</v>
      </c>
      <c r="AZ341" s="34">
        <f t="shared" ref="AZ341:AZ378" si="399">BA341+(AX341-BA341)*BC$121</f>
        <v>4.0279920591877074</v>
      </c>
      <c r="BA341" s="25">
        <f t="shared" ref="BA341:BA378" si="400">AY341-((BB341-BB340)*BC$120/BC$119)</f>
        <v>3.7738339372118572</v>
      </c>
      <c r="BB341" s="26">
        <f t="shared" si="362"/>
        <v>0.13931731488815621</v>
      </c>
      <c r="BC341" s="16">
        <f t="shared" si="390"/>
        <v>0.25415812197585019</v>
      </c>
      <c r="BD341">
        <v>0</v>
      </c>
      <c r="BF341" s="6">
        <v>2163</v>
      </c>
      <c r="BG341" s="23">
        <v>6.5</v>
      </c>
      <c r="BH341" s="24">
        <f t="shared" ref="BH341:BH378" si="401">BJ340+((BG341-BJ340)*BL$118)</f>
        <v>1.3184715159526943</v>
      </c>
      <c r="BI341" s="34">
        <f t="shared" si="363"/>
        <v>2.3802139436204381</v>
      </c>
      <c r="BJ341" s="25">
        <f t="shared" ref="BJ341:BJ378" si="402">BH341-((BK341-BK340)*BL$120/BL$119)</f>
        <v>1.2387906824929815</v>
      </c>
      <c r="BK341" s="26">
        <f t="shared" si="364"/>
        <v>0.18132868978746955</v>
      </c>
      <c r="BL341" s="16">
        <f t="shared" si="391"/>
        <v>1.1414232611274566</v>
      </c>
      <c r="BN341" s="6">
        <v>2163</v>
      </c>
      <c r="BO341" s="23">
        <v>6.5</v>
      </c>
      <c r="BP341" s="24">
        <f t="shared" ref="BP341:BP378" si="403">BR340+((BO341-BR340)*BT$118)</f>
        <v>3.7972250996311874</v>
      </c>
      <c r="BQ341" s="34">
        <f t="shared" ref="BQ341:BQ378" si="404">BR341+((BO341-BO$148*BU341)-BR341)*BT$121</f>
        <v>4.7431963147602714</v>
      </c>
      <c r="BR341" s="25">
        <f t="shared" ref="BR341:BR378" si="405">BP341-((BS341-BS340)*BT$120/BT$119)</f>
        <v>3.7972250996311874</v>
      </c>
      <c r="BS341" s="26">
        <f t="shared" ref="BS341:BS378" si="406">BS340+(BP341-BS340)*BU341*BT$117*BT$119/BT$120</f>
        <v>0.12379812890329721</v>
      </c>
      <c r="BT341" s="16">
        <f t="shared" si="392"/>
        <v>0.945971215129084</v>
      </c>
      <c r="BU341">
        <v>0</v>
      </c>
    </row>
    <row r="342" spans="1:73" x14ac:dyDescent="0.35">
      <c r="A342" s="14">
        <v>2164</v>
      </c>
      <c r="B342" s="23">
        <v>4</v>
      </c>
      <c r="C342" s="24">
        <f t="shared" si="365"/>
        <v>1.3879633194027998</v>
      </c>
      <c r="D342" s="34">
        <f t="shared" si="366"/>
        <v>2.2477401441237079</v>
      </c>
      <c r="E342" s="25">
        <f t="shared" si="367"/>
        <v>1.3042156063441666</v>
      </c>
      <c r="F342" s="26">
        <f t="shared" si="368"/>
        <v>0.19278115353704356</v>
      </c>
      <c r="G342" s="16">
        <f t="shared" si="369"/>
        <v>0.94352453777954137</v>
      </c>
      <c r="I342" s="14">
        <v>2164</v>
      </c>
      <c r="J342" s="23">
        <v>4</v>
      </c>
      <c r="K342" s="24">
        <f t="shared" si="393"/>
        <v>1.5413170631186164</v>
      </c>
      <c r="L342" s="34">
        <f t="shared" si="394"/>
        <v>2.371464904177039</v>
      </c>
      <c r="M342" s="25">
        <f t="shared" si="395"/>
        <v>1.4945613910415987</v>
      </c>
      <c r="N342" s="26">
        <f t="shared" si="396"/>
        <v>0.20681588488676983</v>
      </c>
      <c r="O342" s="16">
        <f t="shared" si="397"/>
        <v>0.87690351313544035</v>
      </c>
      <c r="Q342" s="14">
        <v>2164</v>
      </c>
      <c r="R342" s="23">
        <v>4</v>
      </c>
      <c r="S342" s="24">
        <f t="shared" si="374"/>
        <v>1.3856170709550535</v>
      </c>
      <c r="T342" s="34">
        <f t="shared" si="375"/>
        <v>2.1923286109741831</v>
      </c>
      <c r="U342" s="25">
        <f t="shared" si="376"/>
        <v>1.2189670938064354</v>
      </c>
      <c r="V342" s="26">
        <f t="shared" si="377"/>
        <v>0.1964590120209716</v>
      </c>
      <c r="W342" s="16">
        <f t="shared" si="370"/>
        <v>0.97336151716774766</v>
      </c>
      <c r="Y342" s="14">
        <v>2164</v>
      </c>
      <c r="Z342" s="23">
        <v>4</v>
      </c>
      <c r="AA342" s="24">
        <f t="shared" si="378"/>
        <v>1.4794221386893835</v>
      </c>
      <c r="AB342" s="34">
        <f t="shared" si="379"/>
        <v>2.2610297971645412</v>
      </c>
      <c r="AC342" s="25">
        <f t="shared" si="380"/>
        <v>1.324661226406987</v>
      </c>
      <c r="AD342" s="26">
        <f t="shared" si="381"/>
        <v>0.37622996273020187</v>
      </c>
      <c r="AE342" s="16">
        <f t="shared" si="371"/>
        <v>0.9363685707575542</v>
      </c>
      <c r="AG342" s="14">
        <v>2164</v>
      </c>
      <c r="AH342" s="23">
        <v>4</v>
      </c>
      <c r="AI342" s="24">
        <f t="shared" si="382"/>
        <v>1.4906257784611363</v>
      </c>
      <c r="AJ342" s="34">
        <f t="shared" si="383"/>
        <v>2.3373547378548656</v>
      </c>
      <c r="AK342" s="25">
        <f t="shared" si="384"/>
        <v>1.4420842120844086</v>
      </c>
      <c r="AL342" s="26">
        <f t="shared" si="385"/>
        <v>0.10442738294518261</v>
      </c>
      <c r="AM342" s="16">
        <f t="shared" si="372"/>
        <v>0.89527052577045696</v>
      </c>
      <c r="AO342" s="14">
        <v>2164</v>
      </c>
      <c r="AP342" s="23">
        <v>4.5</v>
      </c>
      <c r="AQ342" s="24">
        <f t="shared" si="386"/>
        <v>1.6526564415909784</v>
      </c>
      <c r="AR342" s="34">
        <f t="shared" si="387"/>
        <v>2.5838646549885183</v>
      </c>
      <c r="AS342" s="25">
        <f t="shared" si="388"/>
        <v>1.5520994692131049</v>
      </c>
      <c r="AT342" s="26">
        <f t="shared" si="389"/>
        <v>0.21758561218999323</v>
      </c>
      <c r="AU342" s="16">
        <f t="shared" si="373"/>
        <v>1.0317651857754133</v>
      </c>
      <c r="AW342" s="14">
        <v>2164</v>
      </c>
      <c r="AX342" s="23">
        <v>4.5</v>
      </c>
      <c r="AY342" s="24">
        <f t="shared" si="398"/>
        <v>3.7988430964142808</v>
      </c>
      <c r="AZ342" s="34">
        <f t="shared" si="399"/>
        <v>4.0442480126692821</v>
      </c>
      <c r="BA342" s="25">
        <f t="shared" si="400"/>
        <v>3.7988430964142808</v>
      </c>
      <c r="BB342" s="26">
        <f t="shared" ref="BB342:BB378" si="407">BB341+(AY342-BB341)*BD342*BC$117*BC$119/BC$120</f>
        <v>0.13931731488815621</v>
      </c>
      <c r="BC342" s="16">
        <f t="shared" si="390"/>
        <v>0.24540491625500138</v>
      </c>
      <c r="BD342">
        <v>0</v>
      </c>
      <c r="BF342" s="14">
        <v>2164</v>
      </c>
      <c r="BG342" s="23">
        <v>6.5</v>
      </c>
      <c r="BH342" s="24">
        <f t="shared" si="401"/>
        <v>1.3194187152837766</v>
      </c>
      <c r="BI342" s="34">
        <f t="shared" ref="BI342:BI378" si="408">BJ342+((BG342-BG$148)-BJ342)*BL$121</f>
        <v>2.3808390687743728</v>
      </c>
      <c r="BJ342" s="25">
        <f t="shared" si="402"/>
        <v>1.2397524134990348</v>
      </c>
      <c r="BK342" s="26">
        <f t="shared" ref="BK342:BK378" si="409">BK341+(BH342-BK341)*BL$117*BL$119/BL$120</f>
        <v>0.18248327387130639</v>
      </c>
      <c r="BL342" s="16">
        <f t="shared" si="391"/>
        <v>1.141086655275338</v>
      </c>
      <c r="BN342" s="14">
        <v>2164</v>
      </c>
      <c r="BO342" s="23">
        <v>6.5</v>
      </c>
      <c r="BP342" s="24">
        <f t="shared" si="403"/>
        <v>3.8386451249793394</v>
      </c>
      <c r="BQ342" s="34">
        <f t="shared" si="404"/>
        <v>4.7701193312365708</v>
      </c>
      <c r="BR342" s="25">
        <f t="shared" si="405"/>
        <v>3.8386451249793394</v>
      </c>
      <c r="BS342" s="26">
        <f t="shared" si="406"/>
        <v>0.12379812890329721</v>
      </c>
      <c r="BT342" s="16">
        <f t="shared" si="392"/>
        <v>0.93147420625723143</v>
      </c>
      <c r="BU342">
        <v>0</v>
      </c>
    </row>
    <row r="343" spans="1:73" x14ac:dyDescent="0.35">
      <c r="A343" s="6">
        <v>2165</v>
      </c>
      <c r="B343" s="23">
        <v>4</v>
      </c>
      <c r="C343" s="24">
        <f t="shared" si="365"/>
        <v>1.3887958416951183</v>
      </c>
      <c r="D343" s="34">
        <f t="shared" si="366"/>
        <v>2.2482986287906348</v>
      </c>
      <c r="E343" s="25">
        <f t="shared" si="367"/>
        <v>1.3050748135240537</v>
      </c>
      <c r="F343" s="26">
        <f t="shared" si="368"/>
        <v>0.19399450177140681</v>
      </c>
      <c r="G343" s="16">
        <f t="shared" si="369"/>
        <v>0.94322381526658106</v>
      </c>
      <c r="I343" s="6">
        <v>2165</v>
      </c>
      <c r="J343" s="23">
        <v>4</v>
      </c>
      <c r="K343" s="24">
        <f t="shared" si="393"/>
        <v>1.5422323714542503</v>
      </c>
      <c r="L343" s="34">
        <f t="shared" si="394"/>
        <v>2.3720703163758525</v>
      </c>
      <c r="M343" s="25">
        <f t="shared" si="395"/>
        <v>1.4954927944243883</v>
      </c>
      <c r="N343" s="26">
        <f t="shared" si="396"/>
        <v>0.20819057832882459</v>
      </c>
      <c r="O343" s="16">
        <f t="shared" si="397"/>
        <v>0.87657752195146421</v>
      </c>
      <c r="Q343" s="6">
        <v>2165</v>
      </c>
      <c r="R343" s="23">
        <v>4</v>
      </c>
      <c r="S343" s="24">
        <f t="shared" si="374"/>
        <v>1.3864408954174119</v>
      </c>
      <c r="T343" s="34">
        <f t="shared" si="375"/>
        <v>2.1928982306322427</v>
      </c>
      <c r="U343" s="25">
        <f t="shared" si="376"/>
        <v>1.219843431741912</v>
      </c>
      <c r="V343" s="26">
        <f t="shared" si="377"/>
        <v>0.19765755492511189</v>
      </c>
      <c r="W343" s="16">
        <f t="shared" si="370"/>
        <v>0.97305479889033064</v>
      </c>
      <c r="Y343" s="6">
        <v>2165</v>
      </c>
      <c r="Z343" s="23">
        <v>4</v>
      </c>
      <c r="AA343" s="24">
        <f t="shared" si="378"/>
        <v>1.4809812709480268</v>
      </c>
      <c r="AB343" s="34">
        <f t="shared" si="379"/>
        <v>2.2621054570683943</v>
      </c>
      <c r="AC343" s="25">
        <f t="shared" si="380"/>
        <v>1.32631608779753</v>
      </c>
      <c r="AD343" s="26">
        <f t="shared" si="381"/>
        <v>0.37847148712368733</v>
      </c>
      <c r="AE343" s="16">
        <f t="shared" si="371"/>
        <v>0.93578936927086431</v>
      </c>
      <c r="AG343" s="6">
        <v>2165</v>
      </c>
      <c r="AH343" s="23">
        <v>4</v>
      </c>
      <c r="AI343" s="24">
        <f t="shared" si="382"/>
        <v>1.491104110244023</v>
      </c>
      <c r="AJ343" s="34">
        <f t="shared" si="383"/>
        <v>2.3376707761125664</v>
      </c>
      <c r="AK343" s="25">
        <f t="shared" si="384"/>
        <v>1.4425704247885636</v>
      </c>
      <c r="AL343" s="26">
        <f t="shared" si="385"/>
        <v>0.10513076969091391</v>
      </c>
      <c r="AM343" s="16">
        <f t="shared" si="372"/>
        <v>0.89510035132400279</v>
      </c>
      <c r="AO343" s="6">
        <v>2165</v>
      </c>
      <c r="AP343" s="23">
        <v>4.5</v>
      </c>
      <c r="AQ343" s="24">
        <f t="shared" si="386"/>
        <v>1.6536251634934056</v>
      </c>
      <c r="AR343" s="34">
        <f t="shared" si="387"/>
        <v>2.5845165566864088</v>
      </c>
      <c r="AS343" s="25">
        <f t="shared" si="388"/>
        <v>1.5531023949021674</v>
      </c>
      <c r="AT343" s="26">
        <f t="shared" si="389"/>
        <v>0.21904246390870682</v>
      </c>
      <c r="AU343" s="16">
        <f t="shared" si="373"/>
        <v>1.0314141617842414</v>
      </c>
      <c r="AW343" s="6">
        <v>2165</v>
      </c>
      <c r="AX343" s="23">
        <v>4.5</v>
      </c>
      <c r="AY343" s="24">
        <f t="shared" si="398"/>
        <v>3.8229909401737729</v>
      </c>
      <c r="AZ343" s="34">
        <f t="shared" si="399"/>
        <v>4.0599441111129524</v>
      </c>
      <c r="BA343" s="25">
        <f t="shared" si="400"/>
        <v>3.8229909401737729</v>
      </c>
      <c r="BB343" s="26">
        <f t="shared" si="407"/>
        <v>0.13931731488815621</v>
      </c>
      <c r="BC343" s="16">
        <f t="shared" si="390"/>
        <v>0.23695317093917945</v>
      </c>
      <c r="BD343">
        <v>0</v>
      </c>
      <c r="BF343" s="6">
        <v>2165</v>
      </c>
      <c r="BG343" s="23">
        <v>6.5</v>
      </c>
      <c r="BH343" s="24">
        <f t="shared" si="401"/>
        <v>1.320365707762162</v>
      </c>
      <c r="BI343" s="34">
        <f t="shared" si="408"/>
        <v>2.3814640593033718</v>
      </c>
      <c r="BJ343" s="25">
        <f t="shared" si="402"/>
        <v>1.2407139373898028</v>
      </c>
      <c r="BK343" s="26">
        <f t="shared" si="409"/>
        <v>0.18363764735496377</v>
      </c>
      <c r="BL343" s="16">
        <f t="shared" si="391"/>
        <v>1.1407501219135689</v>
      </c>
      <c r="BN343" s="6">
        <v>2165</v>
      </c>
      <c r="BO343" s="23">
        <v>6.5</v>
      </c>
      <c r="BP343" s="24">
        <f t="shared" si="403"/>
        <v>3.8794303884390309</v>
      </c>
      <c r="BQ343" s="34">
        <f t="shared" si="404"/>
        <v>4.7966297524853703</v>
      </c>
      <c r="BR343" s="25">
        <f t="shared" si="405"/>
        <v>3.8794303884390309</v>
      </c>
      <c r="BS343" s="26">
        <f t="shared" si="406"/>
        <v>0.12379812890329721</v>
      </c>
      <c r="BT343" s="16">
        <f t="shared" si="392"/>
        <v>0.91719936404633939</v>
      </c>
      <c r="BU343">
        <v>0</v>
      </c>
    </row>
    <row r="344" spans="1:73" x14ac:dyDescent="0.35">
      <c r="A344" s="6">
        <v>2166</v>
      </c>
      <c r="B344" s="23">
        <v>4</v>
      </c>
      <c r="C344" s="24">
        <f t="shared" si="365"/>
        <v>1.3896280912497365</v>
      </c>
      <c r="D344" s="34">
        <f t="shared" si="366"/>
        <v>2.2488569309910647</v>
      </c>
      <c r="E344" s="25">
        <f t="shared" si="367"/>
        <v>1.3059337399862536</v>
      </c>
      <c r="F344" s="26">
        <f t="shared" si="368"/>
        <v>0.19520746338392106</v>
      </c>
      <c r="G344" s="16">
        <f t="shared" si="369"/>
        <v>0.94292319100481103</v>
      </c>
      <c r="I344" s="14">
        <v>2166</v>
      </c>
      <c r="J344" s="23">
        <v>4</v>
      </c>
      <c r="K344" s="24">
        <f t="shared" si="393"/>
        <v>1.5431460530248755</v>
      </c>
      <c r="L344" s="34">
        <f t="shared" si="394"/>
        <v>2.372674697416834</v>
      </c>
      <c r="M344" s="25">
        <f t="shared" si="395"/>
        <v>1.4964226114105139</v>
      </c>
      <c r="N344" s="26">
        <f t="shared" si="396"/>
        <v>0.20956479719983523</v>
      </c>
      <c r="O344" s="16">
        <f t="shared" si="397"/>
        <v>0.8762520860063201</v>
      </c>
      <c r="Q344" s="14">
        <v>2166</v>
      </c>
      <c r="R344" s="23">
        <v>4</v>
      </c>
      <c r="S344" s="24">
        <f t="shared" si="374"/>
        <v>1.387264460282414</v>
      </c>
      <c r="T344" s="34">
        <f t="shared" si="375"/>
        <v>2.1934676707960548</v>
      </c>
      <c r="U344" s="25">
        <f t="shared" si="376"/>
        <v>1.220719493532392</v>
      </c>
      <c r="V344" s="26">
        <f t="shared" si="377"/>
        <v>0.19885572015352931</v>
      </c>
      <c r="W344" s="16">
        <f t="shared" si="370"/>
        <v>0.97274817726366281</v>
      </c>
      <c r="Y344" s="14">
        <v>2166</v>
      </c>
      <c r="Z344" s="23">
        <v>4</v>
      </c>
      <c r="AA344" s="24">
        <f t="shared" si="378"/>
        <v>1.4825394387875204</v>
      </c>
      <c r="AB344" s="34">
        <f t="shared" si="379"/>
        <v>2.2631804516104808</v>
      </c>
      <c r="AC344" s="25">
        <f t="shared" si="380"/>
        <v>1.3279699255545856</v>
      </c>
      <c r="AD344" s="26">
        <f t="shared" si="381"/>
        <v>0.38071162499662842</v>
      </c>
      <c r="AE344" s="16">
        <f t="shared" si="371"/>
        <v>0.93521052605589516</v>
      </c>
      <c r="AG344" s="14">
        <v>2166</v>
      </c>
      <c r="AH344" s="23">
        <v>4</v>
      </c>
      <c r="AI344" s="24">
        <f t="shared" si="382"/>
        <v>1.4915810051679155</v>
      </c>
      <c r="AJ344" s="34">
        <f t="shared" si="383"/>
        <v>2.3379859105020433</v>
      </c>
      <c r="AK344" s="25">
        <f t="shared" si="384"/>
        <v>1.4430552469262208</v>
      </c>
      <c r="AL344" s="26">
        <f t="shared" si="385"/>
        <v>0.10583404154948919</v>
      </c>
      <c r="AM344" s="16">
        <f t="shared" si="372"/>
        <v>0.89493066357582252</v>
      </c>
      <c r="AO344" s="14">
        <v>2166</v>
      </c>
      <c r="AP344" s="23">
        <v>4.5</v>
      </c>
      <c r="AQ344" s="24">
        <f t="shared" si="386"/>
        <v>1.6545935484217367</v>
      </c>
      <c r="AR344" s="34">
        <f t="shared" si="387"/>
        <v>2.5851682321287859</v>
      </c>
      <c r="AS344" s="25">
        <f t="shared" si="388"/>
        <v>1.5541049725058245</v>
      </c>
      <c r="AT344" s="26">
        <f t="shared" si="389"/>
        <v>0.2204988200814012</v>
      </c>
      <c r="AU344" s="16">
        <f t="shared" si="373"/>
        <v>1.0310632596229614</v>
      </c>
      <c r="AW344" s="14">
        <v>2166</v>
      </c>
      <c r="AX344" s="23">
        <v>4.5</v>
      </c>
      <c r="AY344" s="24">
        <f t="shared" si="398"/>
        <v>3.8463071321941884</v>
      </c>
      <c r="AZ344" s="34">
        <f t="shared" si="399"/>
        <v>4.0750996359262226</v>
      </c>
      <c r="BA344" s="25">
        <f t="shared" si="400"/>
        <v>3.8463071321941884</v>
      </c>
      <c r="BB344" s="26">
        <f t="shared" si="407"/>
        <v>0.13931731488815621</v>
      </c>
      <c r="BC344" s="16">
        <f t="shared" si="390"/>
        <v>0.22879250373203419</v>
      </c>
      <c r="BD344">
        <v>0</v>
      </c>
      <c r="BF344" s="14">
        <v>2166</v>
      </c>
      <c r="BG344" s="23">
        <v>6.5</v>
      </c>
      <c r="BH344" s="24">
        <f t="shared" si="401"/>
        <v>1.3213124962993041</v>
      </c>
      <c r="BI344" s="34">
        <f t="shared" si="408"/>
        <v>2.3820889169675796</v>
      </c>
      <c r="BJ344" s="25">
        <f t="shared" si="402"/>
        <v>1.2416752568731995</v>
      </c>
      <c r="BK344" s="26">
        <f t="shared" si="409"/>
        <v>0.18479181024519717</v>
      </c>
      <c r="BL344" s="16">
        <f t="shared" si="391"/>
        <v>1.1404136600943802</v>
      </c>
      <c r="BN344" s="14">
        <v>2166</v>
      </c>
      <c r="BO344" s="23">
        <v>6.5</v>
      </c>
      <c r="BP344" s="24">
        <f t="shared" si="403"/>
        <v>3.9195906177362025</v>
      </c>
      <c r="BQ344" s="34">
        <f t="shared" si="404"/>
        <v>4.8227339015285313</v>
      </c>
      <c r="BR344" s="25">
        <f t="shared" si="405"/>
        <v>3.9195906177362025</v>
      </c>
      <c r="BS344" s="26">
        <f t="shared" si="406"/>
        <v>0.12379812890329721</v>
      </c>
      <c r="BT344" s="16">
        <f t="shared" si="392"/>
        <v>0.90314328379232878</v>
      </c>
      <c r="BU344">
        <v>0</v>
      </c>
    </row>
    <row r="345" spans="1:73" x14ac:dyDescent="0.35">
      <c r="A345" s="14">
        <v>2167</v>
      </c>
      <c r="B345" s="23">
        <v>4</v>
      </c>
      <c r="C345" s="24">
        <f t="shared" si="365"/>
        <v>1.3904600688941848</v>
      </c>
      <c r="D345" s="34">
        <f t="shared" si="366"/>
        <v>2.2494150512305029</v>
      </c>
      <c r="E345" s="25">
        <f t="shared" si="367"/>
        <v>1.3067923865084663</v>
      </c>
      <c r="F345" s="26">
        <f t="shared" si="368"/>
        <v>0.19642003849096046</v>
      </c>
      <c r="G345" s="16">
        <f t="shared" si="369"/>
        <v>0.9426226647220366</v>
      </c>
      <c r="I345" s="6">
        <v>2167</v>
      </c>
      <c r="J345" s="23">
        <v>4</v>
      </c>
      <c r="K345" s="24">
        <f t="shared" si="393"/>
        <v>1.5440581783832061</v>
      </c>
      <c r="L345" s="34">
        <f t="shared" si="394"/>
        <v>2.3732780915271623</v>
      </c>
      <c r="M345" s="25">
        <f t="shared" si="395"/>
        <v>1.4973509100417883</v>
      </c>
      <c r="N345" s="26">
        <f t="shared" si="396"/>
        <v>0.21093854038634752</v>
      </c>
      <c r="O345" s="16">
        <f t="shared" si="397"/>
        <v>0.87592718148537396</v>
      </c>
      <c r="Q345" s="6">
        <v>2167</v>
      </c>
      <c r="R345" s="23">
        <v>4</v>
      </c>
      <c r="S345" s="24">
        <f t="shared" si="374"/>
        <v>1.3880877656318713</v>
      </c>
      <c r="T345" s="34">
        <f t="shared" si="375"/>
        <v>2.194036931522187</v>
      </c>
      <c r="U345" s="25">
        <f t="shared" si="376"/>
        <v>1.221595279264903</v>
      </c>
      <c r="V345" s="26">
        <f t="shared" si="377"/>
        <v>0.20005350782523412</v>
      </c>
      <c r="W345" s="16">
        <f t="shared" si="370"/>
        <v>0.97244165225728407</v>
      </c>
      <c r="Y345" s="6">
        <v>2167</v>
      </c>
      <c r="Z345" s="23">
        <v>4</v>
      </c>
      <c r="AA345" s="24">
        <f t="shared" si="378"/>
        <v>1.4840966428044311</v>
      </c>
      <c r="AB345" s="34">
        <f t="shared" si="379"/>
        <v>2.2642547812023697</v>
      </c>
      <c r="AC345" s="25">
        <f t="shared" si="380"/>
        <v>1.3296227403113381</v>
      </c>
      <c r="AD345" s="26">
        <f t="shared" si="381"/>
        <v>0.38295037720667324</v>
      </c>
      <c r="AE345" s="16">
        <f t="shared" si="371"/>
        <v>0.93463204089103158</v>
      </c>
      <c r="AG345" s="6">
        <v>2167</v>
      </c>
      <c r="AH345" s="23">
        <v>4</v>
      </c>
      <c r="AI345" s="24">
        <f t="shared" si="382"/>
        <v>1.4920565361741267</v>
      </c>
      <c r="AJ345" s="34">
        <f t="shared" si="383"/>
        <v>2.3383001867604718</v>
      </c>
      <c r="AK345" s="25">
        <f t="shared" si="384"/>
        <v>1.4435387488622644</v>
      </c>
      <c r="AL345" s="26">
        <f t="shared" si="385"/>
        <v>0.10653719788734227</v>
      </c>
      <c r="AM345" s="16">
        <f t="shared" si="372"/>
        <v>0.89476143789820739</v>
      </c>
      <c r="AO345" s="6">
        <v>2167</v>
      </c>
      <c r="AP345" s="23">
        <v>4.5</v>
      </c>
      <c r="AQ345" s="24">
        <f t="shared" si="386"/>
        <v>1.6555615972527238</v>
      </c>
      <c r="AR345" s="34">
        <f t="shared" si="387"/>
        <v>2.5858196818529748</v>
      </c>
      <c r="AS345" s="25">
        <f t="shared" si="388"/>
        <v>1.5551072028507307</v>
      </c>
      <c r="AT345" s="26">
        <f t="shared" si="389"/>
        <v>0.22195468086983589</v>
      </c>
      <c r="AU345" s="16">
        <f t="shared" si="373"/>
        <v>1.0307124790022442</v>
      </c>
      <c r="AW345" s="6">
        <v>2167</v>
      </c>
      <c r="AX345" s="23">
        <v>4.5</v>
      </c>
      <c r="AY345" s="24">
        <f t="shared" si="398"/>
        <v>3.8688203145614204</v>
      </c>
      <c r="AZ345" s="34">
        <f t="shared" si="399"/>
        <v>4.0897332044649231</v>
      </c>
      <c r="BA345" s="25">
        <f t="shared" si="400"/>
        <v>3.8688203145614204</v>
      </c>
      <c r="BB345" s="26">
        <f t="shared" si="407"/>
        <v>0.13931731488815621</v>
      </c>
      <c r="BC345" s="16">
        <f t="shared" si="390"/>
        <v>0.22091288990350266</v>
      </c>
      <c r="BD345">
        <v>0</v>
      </c>
      <c r="BF345" s="6">
        <v>2167</v>
      </c>
      <c r="BG345" s="23">
        <v>6.5</v>
      </c>
      <c r="BH345" s="24">
        <f t="shared" si="401"/>
        <v>1.3222590835616177</v>
      </c>
      <c r="BI345" s="34">
        <f t="shared" si="408"/>
        <v>2.3827136433791547</v>
      </c>
      <c r="BJ345" s="25">
        <f t="shared" si="402"/>
        <v>1.2426363744294688</v>
      </c>
      <c r="BK345" s="26">
        <f t="shared" si="409"/>
        <v>0.1859457625514602</v>
      </c>
      <c r="BL345" s="16">
        <f t="shared" si="391"/>
        <v>1.1400772689496859</v>
      </c>
      <c r="BN345" s="6">
        <v>2167</v>
      </c>
      <c r="BO345" s="23">
        <v>6.5</v>
      </c>
      <c r="BP345" s="24">
        <f t="shared" si="403"/>
        <v>3.9591353915193954</v>
      </c>
      <c r="BQ345" s="34">
        <f t="shared" si="404"/>
        <v>4.8484380044876065</v>
      </c>
      <c r="BR345" s="25">
        <f t="shared" si="405"/>
        <v>3.9591353915193954</v>
      </c>
      <c r="BS345" s="26">
        <f t="shared" si="406"/>
        <v>0.12379812890329721</v>
      </c>
      <c r="BT345" s="16">
        <f t="shared" si="392"/>
        <v>0.88930261296821111</v>
      </c>
      <c r="BU345">
        <v>0</v>
      </c>
    </row>
    <row r="346" spans="1:73" x14ac:dyDescent="0.35">
      <c r="A346" s="6">
        <v>2168</v>
      </c>
      <c r="B346" s="23">
        <v>4</v>
      </c>
      <c r="C346" s="24">
        <f t="shared" si="365"/>
        <v>1.3912917753817631</v>
      </c>
      <c r="D346" s="34">
        <f t="shared" si="366"/>
        <v>2.2499729899696148</v>
      </c>
      <c r="E346" s="25">
        <f t="shared" si="367"/>
        <v>1.3076507537994075</v>
      </c>
      <c r="F346" s="26">
        <f t="shared" si="368"/>
        <v>0.19763222720954532</v>
      </c>
      <c r="G346" s="16">
        <f t="shared" si="369"/>
        <v>0.94232223617020727</v>
      </c>
      <c r="I346" s="14">
        <v>2168</v>
      </c>
      <c r="J346" s="23">
        <v>4</v>
      </c>
      <c r="K346" s="24">
        <f t="shared" si="393"/>
        <v>1.5449688142764233</v>
      </c>
      <c r="L346" s="34">
        <f t="shared" si="394"/>
        <v>2.3738805405486758</v>
      </c>
      <c r="M346" s="25">
        <f t="shared" si="395"/>
        <v>1.4982777546902704</v>
      </c>
      <c r="N346" s="26">
        <f t="shared" si="396"/>
        <v>0.21231180684476378</v>
      </c>
      <c r="O346" s="16">
        <f t="shared" si="397"/>
        <v>0.87560278585840545</v>
      </c>
      <c r="Q346" s="14">
        <v>2168</v>
      </c>
      <c r="R346" s="23">
        <v>4</v>
      </c>
      <c r="S346" s="24">
        <f t="shared" si="374"/>
        <v>1.3889108115475706</v>
      </c>
      <c r="T346" s="34">
        <f t="shared" si="375"/>
        <v>2.1946060128671885</v>
      </c>
      <c r="U346" s="25">
        <f t="shared" si="376"/>
        <v>1.2224707890264439</v>
      </c>
      <c r="V346" s="26">
        <f t="shared" si="377"/>
        <v>0.20125091805919906</v>
      </c>
      <c r="W346" s="16">
        <f t="shared" si="370"/>
        <v>0.97213522384074458</v>
      </c>
      <c r="Y346" s="14">
        <v>2168</v>
      </c>
      <c r="Z346" s="23">
        <v>4</v>
      </c>
      <c r="AA346" s="24">
        <f t="shared" si="378"/>
        <v>1.4856528835949465</v>
      </c>
      <c r="AB346" s="34">
        <f t="shared" si="379"/>
        <v>2.2653284462553827</v>
      </c>
      <c r="AC346" s="25">
        <f t="shared" si="380"/>
        <v>1.3312745327005886</v>
      </c>
      <c r="AD346" s="26">
        <f t="shared" si="381"/>
        <v>0.3851877446109393</v>
      </c>
      <c r="AE346" s="16">
        <f t="shared" si="371"/>
        <v>0.93405391355479406</v>
      </c>
      <c r="AG346" s="14">
        <v>2168</v>
      </c>
      <c r="AH346" s="23">
        <v>4</v>
      </c>
      <c r="AI346" s="24">
        <f t="shared" si="382"/>
        <v>1.4925307722790679</v>
      </c>
      <c r="AJ346" s="34">
        <f t="shared" si="383"/>
        <v>2.3386136481639825</v>
      </c>
      <c r="AK346" s="25">
        <f t="shared" si="384"/>
        <v>1.4440209971753579</v>
      </c>
      <c r="AL346" s="26">
        <f t="shared" si="385"/>
        <v>0.10724023810623662</v>
      </c>
      <c r="AM346" s="16">
        <f t="shared" si="372"/>
        <v>0.89459265098862462</v>
      </c>
      <c r="AO346" s="14">
        <v>2168</v>
      </c>
      <c r="AP346" s="23">
        <v>4.5</v>
      </c>
      <c r="AQ346" s="24">
        <f t="shared" si="386"/>
        <v>1.6565293107845516</v>
      </c>
      <c r="AR346" s="34">
        <f t="shared" si="387"/>
        <v>2.5864709063488385</v>
      </c>
      <c r="AS346" s="25">
        <f t="shared" si="388"/>
        <v>1.5561090866905207</v>
      </c>
      <c r="AT346" s="26">
        <f t="shared" si="389"/>
        <v>0.22341004643641604</v>
      </c>
      <c r="AU346" s="16">
        <f t="shared" si="373"/>
        <v>1.0303618196583177</v>
      </c>
      <c r="AW346" s="14">
        <v>2168</v>
      </c>
      <c r="AX346" s="23">
        <v>4.5</v>
      </c>
      <c r="AY346" s="24">
        <f t="shared" si="398"/>
        <v>3.890558142927925</v>
      </c>
      <c r="AZ346" s="34">
        <f t="shared" si="399"/>
        <v>4.1038627929031515</v>
      </c>
      <c r="BA346" s="25">
        <f t="shared" si="400"/>
        <v>3.890558142927925</v>
      </c>
      <c r="BB346" s="26">
        <f t="shared" si="407"/>
        <v>0.13931731488815621</v>
      </c>
      <c r="BC346" s="16">
        <f t="shared" si="390"/>
        <v>0.21330464997522647</v>
      </c>
      <c r="BD346">
        <v>0</v>
      </c>
      <c r="BF346" s="14">
        <v>2168</v>
      </c>
      <c r="BG346" s="23">
        <v>6.5</v>
      </c>
      <c r="BH346" s="24">
        <f t="shared" si="401"/>
        <v>1.3232054719913373</v>
      </c>
      <c r="BI346" s="34">
        <f t="shared" si="408"/>
        <v>2.3833382400148544</v>
      </c>
      <c r="BJ346" s="25">
        <f t="shared" si="402"/>
        <v>1.2435972923305458</v>
      </c>
      <c r="BK346" s="26">
        <f t="shared" si="409"/>
        <v>0.18709950428567457</v>
      </c>
      <c r="BL346" s="16">
        <f t="shared" si="391"/>
        <v>1.1397409476843086</v>
      </c>
      <c r="BN346" s="14">
        <v>2168</v>
      </c>
      <c r="BO346" s="23">
        <v>6.5</v>
      </c>
      <c r="BP346" s="24">
        <f t="shared" si="403"/>
        <v>3.9980741416443606</v>
      </c>
      <c r="BQ346" s="34">
        <f t="shared" si="404"/>
        <v>4.8737481920688346</v>
      </c>
      <c r="BR346" s="25">
        <f t="shared" si="405"/>
        <v>3.9980741416443606</v>
      </c>
      <c r="BS346" s="26">
        <f t="shared" si="406"/>
        <v>0.12379812890329721</v>
      </c>
      <c r="BT346" s="16">
        <f t="shared" si="392"/>
        <v>0.87567405042447399</v>
      </c>
      <c r="BU346">
        <v>0</v>
      </c>
    </row>
    <row r="347" spans="1:73" x14ac:dyDescent="0.35">
      <c r="A347" s="6">
        <v>2169</v>
      </c>
      <c r="B347" s="23">
        <v>4</v>
      </c>
      <c r="C347" s="24">
        <f t="shared" si="365"/>
        <v>1.392123211398951</v>
      </c>
      <c r="D347" s="34">
        <f t="shared" si="366"/>
        <v>2.2505307476286998</v>
      </c>
      <c r="E347" s="25">
        <f t="shared" si="367"/>
        <v>1.3085088425056919</v>
      </c>
      <c r="F347" s="26">
        <f t="shared" si="368"/>
        <v>0.19884402965727371</v>
      </c>
      <c r="G347" s="16">
        <f t="shared" si="369"/>
        <v>0.94202190512300787</v>
      </c>
      <c r="I347" s="6">
        <v>2169</v>
      </c>
      <c r="J347" s="23">
        <v>4</v>
      </c>
      <c r="K347" s="24">
        <f t="shared" si="393"/>
        <v>1.5458780238517786</v>
      </c>
      <c r="L347" s="34">
        <f t="shared" si="394"/>
        <v>2.3744820840667464</v>
      </c>
      <c r="M347" s="25">
        <f t="shared" si="395"/>
        <v>1.4992032062565332</v>
      </c>
      <c r="N347" s="26">
        <f t="shared" si="396"/>
        <v>0.21368459559756511</v>
      </c>
      <c r="O347" s="16">
        <f t="shared" si="397"/>
        <v>0.87527887781021319</v>
      </c>
      <c r="Q347" s="6">
        <v>2169</v>
      </c>
      <c r="R347" s="23">
        <v>4</v>
      </c>
      <c r="S347" s="24">
        <f t="shared" si="374"/>
        <v>1.3897335981112715</v>
      </c>
      <c r="T347" s="34">
        <f t="shared" si="375"/>
        <v>2.1951749148875885</v>
      </c>
      <c r="U347" s="25">
        <f t="shared" si="376"/>
        <v>1.2233460229039828</v>
      </c>
      <c r="V347" s="26">
        <f t="shared" si="377"/>
        <v>0.20244795097435941</v>
      </c>
      <c r="W347" s="16">
        <f t="shared" si="370"/>
        <v>0.97182889198360578</v>
      </c>
      <c r="Y347" s="6">
        <v>2169</v>
      </c>
      <c r="Z347" s="23">
        <v>4</v>
      </c>
      <c r="AA347" s="24">
        <f t="shared" si="378"/>
        <v>1.4872081617548931</v>
      </c>
      <c r="AB347" s="34">
        <f t="shared" si="379"/>
        <v>2.2664014471805802</v>
      </c>
      <c r="AC347" s="25">
        <f t="shared" si="380"/>
        <v>1.332925303354739</v>
      </c>
      <c r="AD347" s="26">
        <f t="shared" si="381"/>
        <v>0.38742372806601399</v>
      </c>
      <c r="AE347" s="16">
        <f t="shared" si="371"/>
        <v>0.93347614382584121</v>
      </c>
      <c r="AG347" s="6">
        <v>2169</v>
      </c>
      <c r="AH347" s="23">
        <v>4</v>
      </c>
      <c r="AI347" s="24">
        <f t="shared" si="382"/>
        <v>1.4930037787854893</v>
      </c>
      <c r="AJ347" s="34">
        <f t="shared" si="383"/>
        <v>2.3389263356601151</v>
      </c>
      <c r="AK347" s="25">
        <f t="shared" si="384"/>
        <v>1.4445020548617153</v>
      </c>
      <c r="AL347" s="26">
        <f t="shared" si="385"/>
        <v>0.10794316164136378</v>
      </c>
      <c r="AM347" s="16">
        <f t="shared" si="372"/>
        <v>0.89442428079839975</v>
      </c>
      <c r="AO347" s="6">
        <v>2169</v>
      </c>
      <c r="AP347" s="23">
        <v>4.5</v>
      </c>
      <c r="AQ347" s="24">
        <f t="shared" si="386"/>
        <v>1.6574966897448993</v>
      </c>
      <c r="AR347" s="34">
        <f t="shared" si="387"/>
        <v>2.5871219060636483</v>
      </c>
      <c r="AS347" s="25">
        <f t="shared" si="388"/>
        <v>1.5571106247133051</v>
      </c>
      <c r="AT347" s="26">
        <f t="shared" si="389"/>
        <v>0.22486491694412031</v>
      </c>
      <c r="AU347" s="16">
        <f t="shared" si="373"/>
        <v>1.0300112813503433</v>
      </c>
      <c r="AW347" s="6">
        <v>2169</v>
      </c>
      <c r="AX347" s="23">
        <v>4.5</v>
      </c>
      <c r="AY347" s="24">
        <f t="shared" si="398"/>
        <v>3.9115473204854871</v>
      </c>
      <c r="AZ347" s="34">
        <f t="shared" si="399"/>
        <v>4.1175057583155663</v>
      </c>
      <c r="BA347" s="25">
        <f t="shared" si="400"/>
        <v>3.9115473204854871</v>
      </c>
      <c r="BB347" s="26">
        <f t="shared" si="407"/>
        <v>0.13931731488815621</v>
      </c>
      <c r="BC347" s="16">
        <f t="shared" si="390"/>
        <v>0.20595843783007917</v>
      </c>
      <c r="BD347">
        <v>0</v>
      </c>
      <c r="BF347" s="6">
        <v>2169</v>
      </c>
      <c r="BG347" s="23">
        <v>6.5</v>
      </c>
      <c r="BH347" s="24">
        <f t="shared" si="401"/>
        <v>1.3241516638255801</v>
      </c>
      <c r="BI347" s="34">
        <f t="shared" si="408"/>
        <v>2.383962708227561</v>
      </c>
      <c r="BJ347" s="25">
        <f t="shared" si="402"/>
        <v>1.2445580126577862</v>
      </c>
      <c r="BK347" s="26">
        <f t="shared" si="409"/>
        <v>0.18825303546201941</v>
      </c>
      <c r="BL347" s="16">
        <f t="shared" si="391"/>
        <v>1.1394046955697748</v>
      </c>
      <c r="BN347" s="6">
        <v>2169</v>
      </c>
      <c r="BO347" s="23">
        <v>6.5</v>
      </c>
      <c r="BP347" s="24">
        <f t="shared" si="403"/>
        <v>4.0364161554236606</v>
      </c>
      <c r="BQ347" s="34">
        <f t="shared" si="404"/>
        <v>4.8986705010253795</v>
      </c>
      <c r="BR347" s="25">
        <f t="shared" si="405"/>
        <v>4.0364161554236606</v>
      </c>
      <c r="BS347" s="26">
        <f t="shared" si="406"/>
        <v>0.12379812890329721</v>
      </c>
      <c r="BT347" s="16">
        <f t="shared" si="392"/>
        <v>0.86225434560171887</v>
      </c>
      <c r="BU347">
        <v>0</v>
      </c>
    </row>
    <row r="348" spans="1:73" x14ac:dyDescent="0.35">
      <c r="A348" s="14">
        <v>2170</v>
      </c>
      <c r="B348" s="23">
        <v>4</v>
      </c>
      <c r="C348" s="24">
        <f t="shared" si="365"/>
        <v>1.3929543775720759</v>
      </c>
      <c r="D348" s="34">
        <f t="shared" si="366"/>
        <v>2.2510883245917261</v>
      </c>
      <c r="E348" s="25">
        <f t="shared" si="367"/>
        <v>1.3093666532180399</v>
      </c>
      <c r="F348" s="26">
        <f t="shared" si="368"/>
        <v>0.20005544595225974</v>
      </c>
      <c r="G348" s="16">
        <f t="shared" si="369"/>
        <v>0.94172167137368623</v>
      </c>
      <c r="I348" s="14">
        <v>2170</v>
      </c>
      <c r="J348" s="23">
        <v>4</v>
      </c>
      <c r="K348" s="24">
        <f t="shared" si="393"/>
        <v>1.5467858668510901</v>
      </c>
      <c r="L348" s="34">
        <f t="shared" si="394"/>
        <v>2.3750827595321908</v>
      </c>
      <c r="M348" s="25">
        <f t="shared" si="395"/>
        <v>1.5001273223572171</v>
      </c>
      <c r="N348" s="26">
        <f t="shared" si="396"/>
        <v>0.21505690572973785</v>
      </c>
      <c r="O348" s="16">
        <f t="shared" si="397"/>
        <v>0.8749554371749737</v>
      </c>
      <c r="Q348" s="14">
        <v>2170</v>
      </c>
      <c r="R348" s="23">
        <v>4</v>
      </c>
      <c r="S348" s="24">
        <f t="shared" si="374"/>
        <v>1.390556125404705</v>
      </c>
      <c r="T348" s="34">
        <f t="shared" si="375"/>
        <v>2.1957436376398958</v>
      </c>
      <c r="U348" s="25">
        <f t="shared" si="376"/>
        <v>1.2242209809844549</v>
      </c>
      <c r="V348" s="26">
        <f t="shared" si="377"/>
        <v>0.20364460668961301</v>
      </c>
      <c r="W348" s="16">
        <f t="shared" si="370"/>
        <v>0.97152265665544091</v>
      </c>
      <c r="Y348" s="14">
        <v>2170</v>
      </c>
      <c r="Z348" s="23">
        <v>4</v>
      </c>
      <c r="AA348" s="24">
        <f t="shared" si="378"/>
        <v>1.4887624778797217</v>
      </c>
      <c r="AB348" s="34">
        <f t="shared" si="379"/>
        <v>2.2674737843887725</v>
      </c>
      <c r="AC348" s="25">
        <f t="shared" si="380"/>
        <v>1.3345750529058036</v>
      </c>
      <c r="AD348" s="26">
        <f t="shared" si="381"/>
        <v>0.38965832842795484</v>
      </c>
      <c r="AE348" s="16">
        <f t="shared" si="371"/>
        <v>0.93289873148296887</v>
      </c>
      <c r="AG348" s="14">
        <v>2170</v>
      </c>
      <c r="AH348" s="23">
        <v>4</v>
      </c>
      <c r="AI348" s="24">
        <f t="shared" si="382"/>
        <v>1.4934756174823454</v>
      </c>
      <c r="AJ348" s="34">
        <f t="shared" si="383"/>
        <v>2.3392382879931422</v>
      </c>
      <c r="AK348" s="25">
        <f t="shared" si="384"/>
        <v>1.4449819815279112</v>
      </c>
      <c r="AL348" s="26">
        <f t="shared" si="385"/>
        <v>0.10864596795954398</v>
      </c>
      <c r="AM348" s="16">
        <f t="shared" si="372"/>
        <v>0.89425630646523091</v>
      </c>
      <c r="AO348" s="14">
        <v>2170</v>
      </c>
      <c r="AP348" s="23">
        <v>4.5</v>
      </c>
      <c r="AQ348" s="24">
        <f t="shared" si="386"/>
        <v>1.6584637347981788</v>
      </c>
      <c r="AR348" s="34">
        <f t="shared" si="387"/>
        <v>2.5877726814064568</v>
      </c>
      <c r="AS348" s="25">
        <f t="shared" si="388"/>
        <v>1.558111817548395</v>
      </c>
      <c r="AT348" s="26">
        <f t="shared" si="389"/>
        <v>0.22631929255643601</v>
      </c>
      <c r="AU348" s="16">
        <f t="shared" si="373"/>
        <v>1.0296608638580618</v>
      </c>
      <c r="AW348" s="14">
        <v>2170</v>
      </c>
      <c r="AX348" s="23">
        <v>4.5</v>
      </c>
      <c r="AY348" s="24">
        <f t="shared" si="398"/>
        <v>3.9318136307679667</v>
      </c>
      <c r="AZ348" s="34">
        <f t="shared" si="399"/>
        <v>4.1306788599991782</v>
      </c>
      <c r="BA348" s="25">
        <f t="shared" si="400"/>
        <v>3.9318136307679667</v>
      </c>
      <c r="BB348" s="26">
        <f t="shared" si="407"/>
        <v>0.13931731488815621</v>
      </c>
      <c r="BC348" s="16">
        <f t="shared" si="390"/>
        <v>0.19886522923121142</v>
      </c>
      <c r="BD348">
        <v>0</v>
      </c>
      <c r="BF348" s="14">
        <v>2170</v>
      </c>
      <c r="BG348" s="23">
        <v>6.5</v>
      </c>
      <c r="BH348" s="24">
        <f t="shared" si="401"/>
        <v>1.3250976611138057</v>
      </c>
      <c r="BI348" s="34">
        <f t="shared" si="408"/>
        <v>2.3845870492568171</v>
      </c>
      <c r="BJ348" s="25">
        <f t="shared" si="402"/>
        <v>1.2455185373181803</v>
      </c>
      <c r="BK348" s="26">
        <f t="shared" si="409"/>
        <v>0.18940635609673862</v>
      </c>
      <c r="BL348" s="16">
        <f t="shared" si="391"/>
        <v>1.1390685119386368</v>
      </c>
      <c r="BN348" s="14">
        <v>2170</v>
      </c>
      <c r="BO348" s="23">
        <v>6.5</v>
      </c>
      <c r="BP348" s="24">
        <f t="shared" si="403"/>
        <v>4.0741705778417927</v>
      </c>
      <c r="BQ348" s="34">
        <f t="shared" si="404"/>
        <v>4.9232108755971655</v>
      </c>
      <c r="BR348" s="25">
        <f t="shared" si="405"/>
        <v>4.0741705778417927</v>
      </c>
      <c r="BS348" s="26">
        <f t="shared" si="406"/>
        <v>0.12379812890329721</v>
      </c>
      <c r="BT348" s="16">
        <f t="shared" si="392"/>
        <v>0.84904029775537282</v>
      </c>
      <c r="BU348">
        <v>0</v>
      </c>
    </row>
    <row r="349" spans="1:73" x14ac:dyDescent="0.35">
      <c r="A349" s="6">
        <v>2171</v>
      </c>
      <c r="B349" s="23">
        <v>4</v>
      </c>
      <c r="C349" s="24">
        <f t="shared" si="365"/>
        <v>1.3937852744733239</v>
      </c>
      <c r="D349" s="34">
        <f t="shared" si="366"/>
        <v>2.2516457212099517</v>
      </c>
      <c r="E349" s="25">
        <f t="shared" si="367"/>
        <v>1.3102241864768489</v>
      </c>
      <c r="F349" s="26">
        <f t="shared" si="368"/>
        <v>0.20126647621307822</v>
      </c>
      <c r="G349" s="16">
        <f t="shared" si="369"/>
        <v>0.94142153473310275</v>
      </c>
      <c r="I349" s="6">
        <v>2171</v>
      </c>
      <c r="J349" s="23">
        <v>4</v>
      </c>
      <c r="K349" s="24">
        <f t="shared" si="393"/>
        <v>1.5476923997947263</v>
      </c>
      <c r="L349" s="34">
        <f t="shared" si="394"/>
        <v>2.3756826023765933</v>
      </c>
      <c r="M349" s="25">
        <f t="shared" si="395"/>
        <v>1.5010501575024517</v>
      </c>
      <c r="N349" s="26">
        <f t="shared" si="396"/>
        <v>0.21642873638539298</v>
      </c>
      <c r="O349" s="16">
        <f t="shared" si="397"/>
        <v>0.8746324448741416</v>
      </c>
      <c r="Q349" s="6">
        <v>2171</v>
      </c>
      <c r="R349" s="23">
        <v>4</v>
      </c>
      <c r="S349" s="24">
        <f t="shared" si="374"/>
        <v>1.3913783935095709</v>
      </c>
      <c r="T349" s="34">
        <f t="shared" si="375"/>
        <v>2.1963121811806046</v>
      </c>
      <c r="U349" s="25">
        <f t="shared" si="376"/>
        <v>1.2250956633547765</v>
      </c>
      <c r="V349" s="26">
        <f t="shared" si="377"/>
        <v>0.20484088532382017</v>
      </c>
      <c r="W349" s="16">
        <f t="shared" si="370"/>
        <v>0.97121651782582807</v>
      </c>
      <c r="Y349" s="6">
        <v>2171</v>
      </c>
      <c r="Z349" s="23">
        <v>4</v>
      </c>
      <c r="AA349" s="24">
        <f t="shared" si="378"/>
        <v>1.4903158325645176</v>
      </c>
      <c r="AB349" s="34">
        <f t="shared" si="379"/>
        <v>2.2685454582905082</v>
      </c>
      <c r="AC349" s="25">
        <f t="shared" si="380"/>
        <v>1.3362237819853973</v>
      </c>
      <c r="AD349" s="26">
        <f t="shared" si="381"/>
        <v>0.39189154655228992</v>
      </c>
      <c r="AE349" s="16">
        <f t="shared" si="371"/>
        <v>0.93232167630511098</v>
      </c>
      <c r="AG349" s="6">
        <v>2171</v>
      </c>
      <c r="AH349" s="23">
        <v>4</v>
      </c>
      <c r="AI349" s="24">
        <f t="shared" si="382"/>
        <v>1.4939463468339103</v>
      </c>
      <c r="AJ349" s="34">
        <f t="shared" si="383"/>
        <v>2.3395495418226497</v>
      </c>
      <c r="AK349" s="25">
        <f t="shared" si="384"/>
        <v>1.445460833573307</v>
      </c>
      <c r="AL349" s="26">
        <f t="shared" si="385"/>
        <v>0.10934865655752374</v>
      </c>
      <c r="AM349" s="16">
        <f t="shared" si="372"/>
        <v>0.89408870824934272</v>
      </c>
      <c r="AO349" s="6">
        <v>2171</v>
      </c>
      <c r="AP349" s="23">
        <v>4.5</v>
      </c>
      <c r="AQ349" s="24">
        <f t="shared" si="386"/>
        <v>1.6594304465520282</v>
      </c>
      <c r="AR349" s="34">
        <f t="shared" si="387"/>
        <v>2.5884232327520187</v>
      </c>
      <c r="AS349" s="25">
        <f t="shared" si="388"/>
        <v>1.5591126657723366</v>
      </c>
      <c r="AT349" s="26">
        <f t="shared" si="389"/>
        <v>0.22777317343730111</v>
      </c>
      <c r="AU349" s="16">
        <f t="shared" si="373"/>
        <v>1.029310566979682</v>
      </c>
      <c r="AW349" s="6">
        <v>2171</v>
      </c>
      <c r="AX349" s="23">
        <v>4.5</v>
      </c>
      <c r="AY349" s="24">
        <f t="shared" si="398"/>
        <v>3.9513819693243182</v>
      </c>
      <c r="AZ349" s="34">
        <f t="shared" si="399"/>
        <v>4.1433982800608069</v>
      </c>
      <c r="BA349" s="25">
        <f t="shared" si="400"/>
        <v>3.9513819693243182</v>
      </c>
      <c r="BB349" s="26">
        <f t="shared" si="407"/>
        <v>0.13931731488815621</v>
      </c>
      <c r="BC349" s="16">
        <f t="shared" si="390"/>
        <v>0.19201631073648873</v>
      </c>
      <c r="BD349">
        <v>0</v>
      </c>
      <c r="BF349" s="6">
        <v>2171</v>
      </c>
      <c r="BG349" s="23">
        <v>6.5</v>
      </c>
      <c r="BH349" s="24">
        <f t="shared" si="401"/>
        <v>1.3260434657337792</v>
      </c>
      <c r="BI349" s="34">
        <f t="shared" si="408"/>
        <v>2.3852112642384711</v>
      </c>
      <c r="BJ349" s="25">
        <f t="shared" si="402"/>
        <v>1.2464788680591861</v>
      </c>
      <c r="BK349" s="26">
        <f t="shared" si="409"/>
        <v>0.1905594662079646</v>
      </c>
      <c r="BL349" s="16">
        <f t="shared" si="391"/>
        <v>1.138732396179285</v>
      </c>
      <c r="BN349" s="6">
        <v>2171</v>
      </c>
      <c r="BO349" s="23">
        <v>6.5</v>
      </c>
      <c r="BP349" s="24">
        <f t="shared" si="403"/>
        <v>4.1113464137363671</v>
      </c>
      <c r="BQ349" s="34">
        <f t="shared" si="404"/>
        <v>4.9473751689286383</v>
      </c>
      <c r="BR349" s="25">
        <f t="shared" si="405"/>
        <v>4.1113464137363671</v>
      </c>
      <c r="BS349" s="26">
        <f t="shared" si="406"/>
        <v>0.12379812890329721</v>
      </c>
      <c r="BT349" s="16">
        <f t="shared" si="392"/>
        <v>0.83602875519227116</v>
      </c>
      <c r="BU349">
        <v>0</v>
      </c>
    </row>
    <row r="350" spans="1:73" x14ac:dyDescent="0.35">
      <c r="A350" s="6">
        <v>2172</v>
      </c>
      <c r="B350" s="23">
        <v>4</v>
      </c>
      <c r="C350" s="24">
        <f t="shared" si="365"/>
        <v>1.3946159026261378</v>
      </c>
      <c r="D350" s="34">
        <f t="shared" si="366"/>
        <v>2.2522029378051949</v>
      </c>
      <c r="E350" s="25">
        <f t="shared" si="367"/>
        <v>1.311081442777223</v>
      </c>
      <c r="F350" s="26">
        <f t="shared" si="368"/>
        <v>0.20247712055871467</v>
      </c>
      <c r="G350" s="16">
        <f t="shared" si="369"/>
        <v>0.94112149502797182</v>
      </c>
      <c r="I350" s="14">
        <v>2172</v>
      </c>
      <c r="J350" s="23">
        <v>4</v>
      </c>
      <c r="K350" s="24">
        <f t="shared" si="393"/>
        <v>1.5485976761556526</v>
      </c>
      <c r="L350" s="34">
        <f t="shared" si="394"/>
        <v>2.3762816461214009</v>
      </c>
      <c r="M350" s="25">
        <f t="shared" si="395"/>
        <v>1.5019717632636935</v>
      </c>
      <c r="N350" s="26">
        <f t="shared" si="396"/>
        <v>0.21780008676456825</v>
      </c>
      <c r="O350" s="16">
        <f t="shared" si="397"/>
        <v>0.87430988285770739</v>
      </c>
      <c r="Q350" s="14">
        <v>2172</v>
      </c>
      <c r="R350" s="23">
        <v>4</v>
      </c>
      <c r="S350" s="24">
        <f t="shared" si="374"/>
        <v>1.3922004025075518</v>
      </c>
      <c r="T350" s="34">
        <f t="shared" si="375"/>
        <v>2.1968805455661897</v>
      </c>
      <c r="U350" s="25">
        <f t="shared" si="376"/>
        <v>1.2259700701018306</v>
      </c>
      <c r="V350" s="26">
        <f t="shared" si="377"/>
        <v>0.20603678699580377</v>
      </c>
      <c r="W350" s="16">
        <f t="shared" si="370"/>
        <v>0.97091047546435916</v>
      </c>
      <c r="Y350" s="14">
        <v>2172</v>
      </c>
      <c r="Z350" s="23">
        <v>4</v>
      </c>
      <c r="AA350" s="24">
        <f t="shared" si="378"/>
        <v>1.4918682264039904</v>
      </c>
      <c r="AB350" s="34">
        <f t="shared" si="379"/>
        <v>2.2696164692960883</v>
      </c>
      <c r="AC350" s="25">
        <f t="shared" si="380"/>
        <v>1.3378714912247509</v>
      </c>
      <c r="AD350" s="26">
        <f t="shared" si="381"/>
        <v>0.39412338329401803</v>
      </c>
      <c r="AE350" s="16">
        <f t="shared" si="371"/>
        <v>0.93174497807133738</v>
      </c>
      <c r="AG350" s="14">
        <v>2172</v>
      </c>
      <c r="AH350" s="23">
        <v>4</v>
      </c>
      <c r="AI350" s="24">
        <f t="shared" si="382"/>
        <v>1.4944160221587082</v>
      </c>
      <c r="AJ350" s="34">
        <f t="shared" si="383"/>
        <v>2.3398601318357333</v>
      </c>
      <c r="AK350" s="25">
        <f t="shared" si="384"/>
        <v>1.445938664362667</v>
      </c>
      <c r="AL350" s="26">
        <f t="shared" si="385"/>
        <v>0.11005122696036491</v>
      </c>
      <c r="AM350" s="16">
        <f t="shared" si="372"/>
        <v>0.89392146747306622</v>
      </c>
      <c r="AO350" s="14">
        <v>2172</v>
      </c>
      <c r="AP350" s="23">
        <v>4.5</v>
      </c>
      <c r="AQ350" s="24">
        <f t="shared" si="386"/>
        <v>1.6603968255631374</v>
      </c>
      <c r="AR350" s="34">
        <f t="shared" si="387"/>
        <v>2.5890735604443131</v>
      </c>
      <c r="AS350" s="25">
        <f t="shared" si="388"/>
        <v>1.560113169914328</v>
      </c>
      <c r="AT350" s="26">
        <f t="shared" si="389"/>
        <v>0.22922655975105197</v>
      </c>
      <c r="AU350" s="16">
        <f t="shared" si="373"/>
        <v>1.0289603905299851</v>
      </c>
      <c r="AW350" s="14">
        <v>2172</v>
      </c>
      <c r="AX350" s="23">
        <v>4.5</v>
      </c>
      <c r="AY350" s="24">
        <f t="shared" si="398"/>
        <v>3.9702763743007887</v>
      </c>
      <c r="AZ350" s="34">
        <f t="shared" si="399"/>
        <v>4.155679643295513</v>
      </c>
      <c r="BA350" s="25">
        <f t="shared" si="400"/>
        <v>3.9702763743007887</v>
      </c>
      <c r="BB350" s="26">
        <f t="shared" si="407"/>
        <v>0.13931731488815621</v>
      </c>
      <c r="BC350" s="16">
        <f t="shared" si="390"/>
        <v>0.18540326899472426</v>
      </c>
      <c r="BD350">
        <v>0</v>
      </c>
      <c r="BF350" s="14">
        <v>2172</v>
      </c>
      <c r="BG350" s="23">
        <v>6.5</v>
      </c>
      <c r="BH350" s="24">
        <f t="shared" si="401"/>
        <v>1.3269890794061789</v>
      </c>
      <c r="BI350" s="34">
        <f t="shared" si="408"/>
        <v>2.3858353542134978</v>
      </c>
      <c r="BJ350" s="25">
        <f t="shared" si="402"/>
        <v>1.2474390064823049</v>
      </c>
      <c r="BK350" s="26">
        <f t="shared" si="409"/>
        <v>0.19171236581555698</v>
      </c>
      <c r="BL350" s="16">
        <f t="shared" si="391"/>
        <v>1.1383963477311929</v>
      </c>
      <c r="BN350" s="14">
        <v>2172</v>
      </c>
      <c r="BO350" s="23">
        <v>6.5</v>
      </c>
      <c r="BP350" s="24">
        <f t="shared" si="403"/>
        <v>4.1479525299458571</v>
      </c>
      <c r="BQ350" s="34">
        <f t="shared" si="404"/>
        <v>4.971169144464807</v>
      </c>
      <c r="BR350" s="25">
        <f t="shared" si="405"/>
        <v>4.1479525299458571</v>
      </c>
      <c r="BS350" s="26">
        <f t="shared" si="406"/>
        <v>0.12379812890329721</v>
      </c>
      <c r="BT350" s="16">
        <f t="shared" si="392"/>
        <v>0.8232166145189499</v>
      </c>
      <c r="BU350">
        <v>0</v>
      </c>
    </row>
    <row r="351" spans="1:73" x14ac:dyDescent="0.35">
      <c r="A351" s="14">
        <v>2173</v>
      </c>
      <c r="B351" s="23">
        <v>4</v>
      </c>
      <c r="C351" s="24">
        <f t="shared" si="365"/>
        <v>1.3954462625100876</v>
      </c>
      <c r="D351" s="34">
        <f t="shared" si="366"/>
        <v>2.2527599746727689</v>
      </c>
      <c r="E351" s="25">
        <f t="shared" si="367"/>
        <v>1.3119384225734909</v>
      </c>
      <c r="F351" s="26">
        <f t="shared" si="368"/>
        <v>0.20368737910852042</v>
      </c>
      <c r="G351" s="16">
        <f t="shared" si="369"/>
        <v>0.94082155209927798</v>
      </c>
      <c r="I351" s="6">
        <v>2173</v>
      </c>
      <c r="J351" s="23">
        <v>4</v>
      </c>
      <c r="K351" s="24">
        <f t="shared" si="393"/>
        <v>1.5495017465240752</v>
      </c>
      <c r="L351" s="34">
        <f t="shared" si="394"/>
        <v>2.3768799224811197</v>
      </c>
      <c r="M351" s="25">
        <f t="shared" si="395"/>
        <v>1.5028921884324922</v>
      </c>
      <c r="N351" s="26">
        <f t="shared" si="396"/>
        <v>0.21917095612020304</v>
      </c>
      <c r="O351" s="16">
        <f t="shared" si="397"/>
        <v>0.87398773404862751</v>
      </c>
      <c r="Q351" s="6">
        <v>2173</v>
      </c>
      <c r="R351" s="23">
        <v>4</v>
      </c>
      <c r="S351" s="24">
        <f t="shared" si="374"/>
        <v>1.3930221524802984</v>
      </c>
      <c r="T351" s="34">
        <f t="shared" si="375"/>
        <v>2.1974487308531043</v>
      </c>
      <c r="U351" s="25">
        <f t="shared" si="376"/>
        <v>1.2268442013124681</v>
      </c>
      <c r="V351" s="26">
        <f t="shared" si="377"/>
        <v>0.20723231182434931</v>
      </c>
      <c r="W351" s="16">
        <f t="shared" si="370"/>
        <v>0.97060452954063625</v>
      </c>
      <c r="Y351" s="6">
        <v>2173</v>
      </c>
      <c r="Z351" s="23">
        <v>4</v>
      </c>
      <c r="AA351" s="24">
        <f t="shared" si="378"/>
        <v>1.4934196599924887</v>
      </c>
      <c r="AB351" s="34">
        <f t="shared" si="379"/>
        <v>2.2706868178155575</v>
      </c>
      <c r="AC351" s="25">
        <f t="shared" si="380"/>
        <v>1.3395181812547041</v>
      </c>
      <c r="AD351" s="26">
        <f t="shared" si="381"/>
        <v>0.39635383950760911</v>
      </c>
      <c r="AE351" s="16">
        <f t="shared" si="371"/>
        <v>0.93116863656085336</v>
      </c>
      <c r="AG351" s="6">
        <v>2173</v>
      </c>
      <c r="AH351" s="23">
        <v>4</v>
      </c>
      <c r="AI351" s="24">
        <f t="shared" si="382"/>
        <v>1.4948846957988209</v>
      </c>
      <c r="AJ351" s="34">
        <f t="shared" si="383"/>
        <v>2.3401700908531584</v>
      </c>
      <c r="AK351" s="25">
        <f t="shared" si="384"/>
        <v>1.4464155243894745</v>
      </c>
      <c r="AL351" s="26">
        <f t="shared" si="385"/>
        <v>0.11075367871992066</v>
      </c>
      <c r="AM351" s="16">
        <f t="shared" si="372"/>
        <v>0.8937545664636839</v>
      </c>
      <c r="AO351" s="6">
        <v>2173</v>
      </c>
      <c r="AP351" s="23">
        <v>4.5</v>
      </c>
      <c r="AQ351" s="24">
        <f t="shared" si="386"/>
        <v>1.6613628723424785</v>
      </c>
      <c r="AR351" s="34">
        <f t="shared" si="387"/>
        <v>2.5897236647997008</v>
      </c>
      <c r="AS351" s="25">
        <f t="shared" si="388"/>
        <v>1.5611133304610785</v>
      </c>
      <c r="AT351" s="26">
        <f t="shared" si="389"/>
        <v>0.23067945166237661</v>
      </c>
      <c r="AU351" s="16">
        <f t="shared" si="373"/>
        <v>1.0286103343386224</v>
      </c>
      <c r="AW351" s="6">
        <v>2173</v>
      </c>
      <c r="AX351" s="23">
        <v>4.5</v>
      </c>
      <c r="AY351" s="24">
        <f t="shared" si="398"/>
        <v>3.9885200559698695</v>
      </c>
      <c r="AZ351" s="34">
        <f t="shared" si="399"/>
        <v>4.1675380363804155</v>
      </c>
      <c r="BA351" s="25">
        <f t="shared" si="400"/>
        <v>3.9885200559698695</v>
      </c>
      <c r="BB351" s="26">
        <f t="shared" si="407"/>
        <v>0.13931731488815621</v>
      </c>
      <c r="BC351" s="16">
        <f t="shared" si="390"/>
        <v>0.17901798041054606</v>
      </c>
      <c r="BD351">
        <v>0</v>
      </c>
      <c r="BF351" s="6">
        <v>2173</v>
      </c>
      <c r="BG351" s="23">
        <v>6.5</v>
      </c>
      <c r="BH351" s="24">
        <f t="shared" si="401"/>
        <v>1.3279345037079635</v>
      </c>
      <c r="BI351" s="34">
        <f t="shared" si="408"/>
        <v>2.3864593201360718</v>
      </c>
      <c r="BJ351" s="25">
        <f t="shared" si="402"/>
        <v>1.2483989540554952</v>
      </c>
      <c r="BK351" s="26">
        <f t="shared" si="409"/>
        <v>0.19286505494095507</v>
      </c>
      <c r="BL351" s="16">
        <f t="shared" si="391"/>
        <v>1.1380603660805766</v>
      </c>
      <c r="BN351" s="6">
        <v>2173</v>
      </c>
      <c r="BO351" s="23">
        <v>6.5</v>
      </c>
      <c r="BP351" s="24">
        <f t="shared" si="403"/>
        <v>4.1839976574244364</v>
      </c>
      <c r="BQ351" s="34">
        <f t="shared" si="404"/>
        <v>4.9945984773258836</v>
      </c>
      <c r="BR351" s="25">
        <f t="shared" si="405"/>
        <v>4.1839976574244364</v>
      </c>
      <c r="BS351" s="26">
        <f t="shared" si="406"/>
        <v>0.12379812890329721</v>
      </c>
      <c r="BT351" s="16">
        <f t="shared" si="392"/>
        <v>0.81060081990144717</v>
      </c>
      <c r="BU351">
        <v>0</v>
      </c>
    </row>
    <row r="352" spans="1:73" x14ac:dyDescent="0.35">
      <c r="A352" s="6">
        <v>2174</v>
      </c>
      <c r="B352" s="23">
        <v>4</v>
      </c>
      <c r="C352" s="24">
        <f t="shared" si="365"/>
        <v>1.3962763545652477</v>
      </c>
      <c r="D352" s="34">
        <f t="shared" si="366"/>
        <v>2.2533168320841295</v>
      </c>
      <c r="E352" s="25">
        <f t="shared" si="367"/>
        <v>1.312795126283276</v>
      </c>
      <c r="F352" s="26">
        <f t="shared" si="368"/>
        <v>0.20489725198217218</v>
      </c>
      <c r="G352" s="16">
        <f t="shared" si="369"/>
        <v>0.94052170580085348</v>
      </c>
      <c r="I352" s="14">
        <v>2174</v>
      </c>
      <c r="J352" s="23">
        <v>4</v>
      </c>
      <c r="K352" s="24">
        <f t="shared" si="393"/>
        <v>1.5504046587631872</v>
      </c>
      <c r="L352" s="34">
        <f t="shared" si="394"/>
        <v>2.377477461460944</v>
      </c>
      <c r="M352" s="25">
        <f t="shared" si="395"/>
        <v>1.5038114791706827</v>
      </c>
      <c r="N352" s="26">
        <f t="shared" si="396"/>
        <v>0.2205413437552767</v>
      </c>
      <c r="O352" s="16">
        <f t="shared" si="397"/>
        <v>0.87366598229026127</v>
      </c>
      <c r="Q352" s="14">
        <v>2174</v>
      </c>
      <c r="R352" s="23">
        <v>4</v>
      </c>
      <c r="S352" s="24">
        <f t="shared" si="374"/>
        <v>1.3938436435094312</v>
      </c>
      <c r="T352" s="34">
        <f t="shared" si="375"/>
        <v>2.1980167370977872</v>
      </c>
      <c r="U352" s="25">
        <f t="shared" si="376"/>
        <v>1.2277180570735187</v>
      </c>
      <c r="V352" s="26">
        <f t="shared" si="377"/>
        <v>0.2084274599282048</v>
      </c>
      <c r="W352" s="16">
        <f t="shared" si="370"/>
        <v>0.97029868002426856</v>
      </c>
      <c r="Y352" s="14">
        <v>2174</v>
      </c>
      <c r="Z352" s="23">
        <v>4</v>
      </c>
      <c r="AA352" s="24">
        <f t="shared" si="378"/>
        <v>1.4949701339239918</v>
      </c>
      <c r="AB352" s="34">
        <f t="shared" si="379"/>
        <v>2.2717565042587027</v>
      </c>
      <c r="AC352" s="25">
        <f t="shared" si="380"/>
        <v>1.3411638527056968</v>
      </c>
      <c r="AD352" s="26">
        <f t="shared" si="381"/>
        <v>0.39858291604700469</v>
      </c>
      <c r="AE352" s="16">
        <f t="shared" si="371"/>
        <v>0.93059265155300586</v>
      </c>
      <c r="AG352" s="14">
        <v>2174</v>
      </c>
      <c r="AH352" s="23">
        <v>4</v>
      </c>
      <c r="AI352" s="24">
        <f t="shared" si="382"/>
        <v>1.4953524172800747</v>
      </c>
      <c r="AJ352" s="34">
        <f t="shared" si="383"/>
        <v>2.3404794499298047</v>
      </c>
      <c r="AK352" s="25">
        <f t="shared" si="384"/>
        <v>1.4468914614304693</v>
      </c>
      <c r="AL352" s="26">
        <f t="shared" si="385"/>
        <v>0.1114560114133932</v>
      </c>
      <c r="AM352" s="16">
        <f t="shared" si="372"/>
        <v>0.89358798849933541</v>
      </c>
      <c r="AO352" s="14">
        <v>2174</v>
      </c>
      <c r="AP352" s="23">
        <v>4.5</v>
      </c>
      <c r="AQ352" s="24">
        <f t="shared" si="386"/>
        <v>1.6623285873599989</v>
      </c>
      <c r="AR352" s="34">
        <f t="shared" si="387"/>
        <v>2.5903735461097579</v>
      </c>
      <c r="AS352" s="25">
        <f t="shared" si="388"/>
        <v>1.5621131478611661</v>
      </c>
      <c r="AT352" s="26">
        <f t="shared" si="389"/>
        <v>0.23213184933627273</v>
      </c>
      <c r="AU352" s="16">
        <f t="shared" si="373"/>
        <v>1.0282603982485918</v>
      </c>
      <c r="AW352" s="14">
        <v>2174</v>
      </c>
      <c r="AX352" s="23">
        <v>4.5</v>
      </c>
      <c r="AY352" s="24">
        <f t="shared" si="398"/>
        <v>4.0061354252422667</v>
      </c>
      <c r="AZ352" s="34">
        <f t="shared" si="399"/>
        <v>4.178988026407473</v>
      </c>
      <c r="BA352" s="25">
        <f t="shared" si="400"/>
        <v>4.0061354252422667</v>
      </c>
      <c r="BB352" s="26">
        <f t="shared" si="407"/>
        <v>0.13931731488815621</v>
      </c>
      <c r="BC352" s="16">
        <f t="shared" si="390"/>
        <v>0.17285260116520629</v>
      </c>
      <c r="BD352">
        <v>0</v>
      </c>
      <c r="BF352" s="14">
        <v>2174</v>
      </c>
      <c r="BG352" s="23">
        <v>6.5</v>
      </c>
      <c r="BH352" s="24">
        <f t="shared" si="401"/>
        <v>1.3288797400845946</v>
      </c>
      <c r="BI352" s="34">
        <f t="shared" si="408"/>
        <v>2.387083162880951</v>
      </c>
      <c r="BJ352" s="25">
        <f t="shared" si="402"/>
        <v>1.2493587121245397</v>
      </c>
      <c r="BK352" s="26">
        <f t="shared" si="409"/>
        <v>0.19401753360704282</v>
      </c>
      <c r="BL352" s="16">
        <f t="shared" si="391"/>
        <v>1.1377244507564113</v>
      </c>
      <c r="BN352" s="14">
        <v>2174</v>
      </c>
      <c r="BO352" s="23">
        <v>6.5</v>
      </c>
      <c r="BP352" s="24">
        <f t="shared" si="403"/>
        <v>4.2194903933244072</v>
      </c>
      <c r="BQ352" s="34">
        <f t="shared" si="404"/>
        <v>5.017668755660865</v>
      </c>
      <c r="BR352" s="25">
        <f t="shared" si="405"/>
        <v>4.2194903933244072</v>
      </c>
      <c r="BS352" s="26">
        <f t="shared" si="406"/>
        <v>0.12379812890329721</v>
      </c>
      <c r="BT352" s="16">
        <f t="shared" si="392"/>
        <v>0.79817836233645778</v>
      </c>
      <c r="BU352">
        <v>0</v>
      </c>
    </row>
    <row r="353" spans="1:73" x14ac:dyDescent="0.35">
      <c r="A353" s="6">
        <v>2175</v>
      </c>
      <c r="B353" s="23">
        <v>4</v>
      </c>
      <c r="C353" s="24">
        <f t="shared" si="365"/>
        <v>1.3971061791961383</v>
      </c>
      <c r="D353" s="34">
        <f t="shared" si="366"/>
        <v>2.253873510289254</v>
      </c>
      <c r="E353" s="25">
        <f t="shared" si="367"/>
        <v>1.31365155429116</v>
      </c>
      <c r="F353" s="26">
        <f t="shared" si="368"/>
        <v>0.20610673929963563</v>
      </c>
      <c r="G353" s="16">
        <f t="shared" si="369"/>
        <v>0.94022195599809399</v>
      </c>
      <c r="I353" s="6">
        <v>2175</v>
      </c>
      <c r="J353" s="23">
        <v>4</v>
      </c>
      <c r="K353" s="24">
        <f t="shared" si="393"/>
        <v>1.5513064581565021</v>
      </c>
      <c r="L353" s="34">
        <f t="shared" si="394"/>
        <v>2.3780742914490984</v>
      </c>
      <c r="M353" s="25">
        <f t="shared" si="395"/>
        <v>1.5047296791524596</v>
      </c>
      <c r="N353" s="26">
        <f t="shared" si="396"/>
        <v>0.22191124902010148</v>
      </c>
      <c r="O353" s="16">
        <f t="shared" si="397"/>
        <v>0.87334461229663884</v>
      </c>
      <c r="Q353" s="6">
        <v>2175</v>
      </c>
      <c r="R353" s="23">
        <v>4</v>
      </c>
      <c r="S353" s="24">
        <f t="shared" si="374"/>
        <v>1.3946648756765514</v>
      </c>
      <c r="T353" s="34">
        <f t="shared" si="375"/>
        <v>2.1985845643566591</v>
      </c>
      <c r="U353" s="25">
        <f t="shared" si="376"/>
        <v>1.2285916374717833</v>
      </c>
      <c r="V353" s="26">
        <f t="shared" si="377"/>
        <v>0.20962223142608083</v>
      </c>
      <c r="W353" s="16">
        <f t="shared" si="370"/>
        <v>0.96999292688487571</v>
      </c>
      <c r="Y353" s="6">
        <v>2175</v>
      </c>
      <c r="Z353" s="23">
        <v>4</v>
      </c>
      <c r="AA353" s="24">
        <f t="shared" si="378"/>
        <v>1.4965196487921029</v>
      </c>
      <c r="AB353" s="34">
        <f t="shared" si="379"/>
        <v>2.2728255290350625</v>
      </c>
      <c r="AC353" s="25">
        <f t="shared" si="380"/>
        <v>1.3428085062077884</v>
      </c>
      <c r="AD353" s="26">
        <f t="shared" si="381"/>
        <v>0.40081061376561794</v>
      </c>
      <c r="AE353" s="16">
        <f t="shared" si="371"/>
        <v>0.93001702282727416</v>
      </c>
      <c r="AG353" s="6">
        <v>2175</v>
      </c>
      <c r="AH353" s="23">
        <v>4</v>
      </c>
      <c r="AI353" s="24">
        <f t="shared" si="382"/>
        <v>1.4958192334636158</v>
      </c>
      <c r="AJ353" s="34">
        <f t="shared" si="383"/>
        <v>2.3407882384497074</v>
      </c>
      <c r="AK353" s="25">
        <f t="shared" si="384"/>
        <v>1.4473665206918576</v>
      </c>
      <c r="AL353" s="26">
        <f t="shared" si="385"/>
        <v>0.11215822464196941</v>
      </c>
      <c r="AM353" s="16">
        <f t="shared" si="372"/>
        <v>0.89342171775784984</v>
      </c>
      <c r="AO353" s="6">
        <v>2175</v>
      </c>
      <c r="AP353" s="23">
        <v>4.5</v>
      </c>
      <c r="AQ353" s="24">
        <f t="shared" si="386"/>
        <v>1.6632939710488275</v>
      </c>
      <c r="AR353" s="34">
        <f t="shared" si="387"/>
        <v>2.591023204643816</v>
      </c>
      <c r="AS353" s="25">
        <f t="shared" si="388"/>
        <v>1.5631126225289478</v>
      </c>
      <c r="AT353" s="26">
        <f t="shared" si="389"/>
        <v>0.23358375293801012</v>
      </c>
      <c r="AU353" s="16">
        <f t="shared" si="373"/>
        <v>1.0279105821148682</v>
      </c>
      <c r="AW353" s="6">
        <v>2175</v>
      </c>
      <c r="AX353" s="23">
        <v>4.5</v>
      </c>
      <c r="AY353" s="24">
        <f t="shared" si="398"/>
        <v>4.023144121196923</v>
      </c>
      <c r="AZ353" s="34">
        <f t="shared" si="399"/>
        <v>4.1900436787780002</v>
      </c>
      <c r="BA353" s="25">
        <f t="shared" si="400"/>
        <v>4.023144121196923</v>
      </c>
      <c r="BB353" s="26">
        <f t="shared" si="407"/>
        <v>0.13931731488815621</v>
      </c>
      <c r="BC353" s="16">
        <f t="shared" si="390"/>
        <v>0.16689955758107722</v>
      </c>
      <c r="BD353">
        <v>0</v>
      </c>
      <c r="BF353" s="6">
        <v>2175</v>
      </c>
      <c r="BG353" s="23">
        <v>6.5</v>
      </c>
      <c r="BH353" s="24">
        <f t="shared" si="401"/>
        <v>1.3298247898612312</v>
      </c>
      <c r="BI353" s="34">
        <f t="shared" si="408"/>
        <v>2.3877068832502339</v>
      </c>
      <c r="BJ353" s="25">
        <f t="shared" si="402"/>
        <v>1.2503182819234371</v>
      </c>
      <c r="BK353" s="26">
        <f t="shared" si="409"/>
        <v>0.19516980183802535</v>
      </c>
      <c r="BL353" s="16">
        <f t="shared" si="391"/>
        <v>1.1373886013267969</v>
      </c>
      <c r="BN353" s="6">
        <v>2175</v>
      </c>
      <c r="BO353" s="23">
        <v>6.5</v>
      </c>
      <c r="BP353" s="24">
        <f t="shared" si="403"/>
        <v>4.2544392030467106</v>
      </c>
      <c r="BQ353" s="34">
        <f t="shared" si="404"/>
        <v>5.040385481980362</v>
      </c>
      <c r="BR353" s="25">
        <f t="shared" si="405"/>
        <v>4.2544392030467106</v>
      </c>
      <c r="BS353" s="26">
        <f t="shared" si="406"/>
        <v>0.12379812890329721</v>
      </c>
      <c r="BT353" s="16">
        <f t="shared" si="392"/>
        <v>0.78594627893365132</v>
      </c>
      <c r="BU353">
        <v>0</v>
      </c>
    </row>
    <row r="354" spans="1:73" x14ac:dyDescent="0.35">
      <c r="A354" s="6">
        <v>2176</v>
      </c>
      <c r="B354" s="23">
        <v>4</v>
      </c>
      <c r="C354" s="24">
        <f t="shared" si="365"/>
        <v>1.3979357367752749</v>
      </c>
      <c r="D354" s="34">
        <f t="shared" si="366"/>
        <v>2.2544300095187868</v>
      </c>
      <c r="E354" s="25">
        <f t="shared" si="367"/>
        <v>1.3145077069519797</v>
      </c>
      <c r="F354" s="26">
        <f t="shared" si="368"/>
        <v>0.20731584118113267</v>
      </c>
      <c r="G354" s="16">
        <f t="shared" si="369"/>
        <v>0.93992230256680709</v>
      </c>
      <c r="I354" s="14">
        <v>2176</v>
      </c>
      <c r="J354" s="23">
        <v>4</v>
      </c>
      <c r="K354" s="24">
        <f t="shared" si="393"/>
        <v>1.5522071875472256</v>
      </c>
      <c r="L354" s="34">
        <f t="shared" si="394"/>
        <v>2.3786704393042046</v>
      </c>
      <c r="M354" s="25">
        <f t="shared" si="395"/>
        <v>1.5056468296987762</v>
      </c>
      <c r="N354" s="26">
        <f t="shared" si="396"/>
        <v>0.22328067130976176</v>
      </c>
      <c r="O354" s="16">
        <f t="shared" si="397"/>
        <v>0.87302360960542846</v>
      </c>
      <c r="Q354" s="14">
        <v>2176</v>
      </c>
      <c r="R354" s="23">
        <v>4</v>
      </c>
      <c r="S354" s="24">
        <f t="shared" si="374"/>
        <v>1.3954858490632325</v>
      </c>
      <c r="T354" s="34">
        <f t="shared" si="375"/>
        <v>2.1991522126861209</v>
      </c>
      <c r="U354" s="25">
        <f t="shared" si="376"/>
        <v>1.2294649425940327</v>
      </c>
      <c r="V354" s="26">
        <f t="shared" si="377"/>
        <v>0.21081662643665061</v>
      </c>
      <c r="W354" s="16">
        <f t="shared" si="370"/>
        <v>0.96968727009208822</v>
      </c>
      <c r="Y354" s="14">
        <v>2176</v>
      </c>
      <c r="Z354" s="23">
        <v>4</v>
      </c>
      <c r="AA354" s="24">
        <f t="shared" si="378"/>
        <v>1.4980682051900673</v>
      </c>
      <c r="AB354" s="34">
        <f t="shared" si="379"/>
        <v>2.2738938925539176</v>
      </c>
      <c r="AC354" s="25">
        <f t="shared" si="380"/>
        <v>1.3444521423906428</v>
      </c>
      <c r="AD354" s="26">
        <f t="shared" si="381"/>
        <v>0.40303693351633424</v>
      </c>
      <c r="AE354" s="16">
        <f t="shared" si="371"/>
        <v>0.92944175016327479</v>
      </c>
      <c r="AG354" s="14">
        <v>2176</v>
      </c>
      <c r="AH354" s="23">
        <v>4</v>
      </c>
      <c r="AI354" s="24">
        <f t="shared" si="382"/>
        <v>1.4962851886893187</v>
      </c>
      <c r="AJ354" s="34">
        <f t="shared" si="383"/>
        <v>2.34109648421598</v>
      </c>
      <c r="AK354" s="25">
        <f t="shared" si="384"/>
        <v>1.4478407449476616</v>
      </c>
      <c r="AL354" s="26">
        <f t="shared" si="385"/>
        <v>0.11286031802952966</v>
      </c>
      <c r="AM354" s="16">
        <f t="shared" si="372"/>
        <v>0.89325573926831847</v>
      </c>
      <c r="AO354" s="14">
        <v>2176</v>
      </c>
      <c r="AP354" s="23">
        <v>4.5</v>
      </c>
      <c r="AQ354" s="24">
        <f t="shared" si="386"/>
        <v>1.6642590238090509</v>
      </c>
      <c r="AR354" s="34">
        <f t="shared" si="387"/>
        <v>2.5916726406512511</v>
      </c>
      <c r="AS354" s="25">
        <f t="shared" si="388"/>
        <v>1.5641117548480783</v>
      </c>
      <c r="AT354" s="26">
        <f t="shared" si="389"/>
        <v>0.23503516263309668</v>
      </c>
      <c r="AU354" s="16">
        <f t="shared" si="373"/>
        <v>1.0275608858031728</v>
      </c>
      <c r="AW354" s="14">
        <v>2176</v>
      </c>
      <c r="AX354" s="23">
        <v>4.5</v>
      </c>
      <c r="AY354" s="24">
        <f t="shared" si="398"/>
        <v>4.0395670376629011</v>
      </c>
      <c r="AZ354" s="34">
        <f t="shared" si="399"/>
        <v>4.2007185744808861</v>
      </c>
      <c r="BA354" s="25">
        <f t="shared" si="400"/>
        <v>4.0395670376629011</v>
      </c>
      <c r="BB354" s="26">
        <f t="shared" si="407"/>
        <v>0.13931731488815621</v>
      </c>
      <c r="BC354" s="16">
        <f t="shared" si="390"/>
        <v>0.161151536817985</v>
      </c>
      <c r="BD354">
        <v>0</v>
      </c>
      <c r="BF354" s="14">
        <v>2176</v>
      </c>
      <c r="BG354" s="23">
        <v>6.5</v>
      </c>
      <c r="BH354" s="24">
        <f t="shared" si="401"/>
        <v>1.3307696542529603</v>
      </c>
      <c r="BI354" s="34">
        <f t="shared" si="408"/>
        <v>2.3883304819795441</v>
      </c>
      <c r="BJ354" s="25">
        <f t="shared" si="402"/>
        <v>1.2512776645839145</v>
      </c>
      <c r="BK354" s="26">
        <f t="shared" si="409"/>
        <v>0.19632185965931587</v>
      </c>
      <c r="BL354" s="16">
        <f t="shared" si="391"/>
        <v>1.1370528173956296</v>
      </c>
      <c r="BN354" s="14">
        <v>2176</v>
      </c>
      <c r="BO354" s="23">
        <v>6.5</v>
      </c>
      <c r="BP354" s="24">
        <f t="shared" si="403"/>
        <v>4.2888524222600202</v>
      </c>
      <c r="BQ354" s="34">
        <f t="shared" si="404"/>
        <v>5.0627540744690132</v>
      </c>
      <c r="BR354" s="25">
        <f t="shared" si="405"/>
        <v>4.2888524222600202</v>
      </c>
      <c r="BS354" s="26">
        <f t="shared" si="406"/>
        <v>0.12379812890329721</v>
      </c>
      <c r="BT354" s="16">
        <f t="shared" si="392"/>
        <v>0.77390165220899299</v>
      </c>
      <c r="BU354">
        <v>0</v>
      </c>
    </row>
    <row r="355" spans="1:73" x14ac:dyDescent="0.35">
      <c r="A355" s="14">
        <v>2177</v>
      </c>
      <c r="B355" s="23">
        <v>4</v>
      </c>
      <c r="C355" s="24">
        <f t="shared" si="365"/>
        <v>1.3987650276463615</v>
      </c>
      <c r="D355" s="34">
        <f t="shared" si="366"/>
        <v>2.2549863299859672</v>
      </c>
      <c r="E355" s="25">
        <f t="shared" si="367"/>
        <v>1.3153635845937961</v>
      </c>
      <c r="F355" s="26">
        <f t="shared" si="368"/>
        <v>0.20852455774711187</v>
      </c>
      <c r="G355" s="16">
        <f t="shared" si="369"/>
        <v>0.93962274539217105</v>
      </c>
      <c r="I355" s="6">
        <v>2177</v>
      </c>
      <c r="J355" s="23">
        <v>4</v>
      </c>
      <c r="K355" s="24">
        <f t="shared" si="393"/>
        <v>1.5531068874700975</v>
      </c>
      <c r="L355" s="34">
        <f t="shared" si="394"/>
        <v>2.3792659304379158</v>
      </c>
      <c r="M355" s="25">
        <f t="shared" si="395"/>
        <v>1.5065629699044858</v>
      </c>
      <c r="N355" s="26">
        <f t="shared" si="396"/>
        <v>0.22464961006169151</v>
      </c>
      <c r="O355" s="16">
        <f t="shared" si="397"/>
        <v>0.87270296053342999</v>
      </c>
      <c r="Q355" s="6">
        <v>2177</v>
      </c>
      <c r="R355" s="23">
        <v>4</v>
      </c>
      <c r="S355" s="24">
        <f t="shared" si="374"/>
        <v>1.3963065637510201</v>
      </c>
      <c r="T355" s="34">
        <f t="shared" si="375"/>
        <v>2.1997196821425558</v>
      </c>
      <c r="U355" s="25">
        <f t="shared" si="376"/>
        <v>1.2303379725270094</v>
      </c>
      <c r="V355" s="26">
        <f t="shared" si="377"/>
        <v>0.21201064507854997</v>
      </c>
      <c r="W355" s="16">
        <f t="shared" si="370"/>
        <v>0.96938170961554637</v>
      </c>
      <c r="Y355" s="6">
        <v>2177</v>
      </c>
      <c r="Z355" s="23">
        <v>4</v>
      </c>
      <c r="AA355" s="24">
        <f t="shared" si="378"/>
        <v>1.4996158037107576</v>
      </c>
      <c r="AB355" s="34">
        <f t="shared" si="379"/>
        <v>2.2749615952243003</v>
      </c>
      <c r="AC355" s="25">
        <f t="shared" si="380"/>
        <v>1.3460947618835388</v>
      </c>
      <c r="AD355" s="26">
        <f t="shared" si="381"/>
        <v>0.40526187615151132</v>
      </c>
      <c r="AE355" s="16">
        <f t="shared" si="371"/>
        <v>0.92886683334076148</v>
      </c>
      <c r="AG355" s="6">
        <v>2177</v>
      </c>
      <c r="AH355" s="23">
        <v>4</v>
      </c>
      <c r="AI355" s="24">
        <f t="shared" si="382"/>
        <v>1.4967503249114846</v>
      </c>
      <c r="AJ355" s="34">
        <f t="shared" si="383"/>
        <v>2.3414042135359003</v>
      </c>
      <c r="AK355" s="25">
        <f t="shared" si="384"/>
        <v>1.4483141746706161</v>
      </c>
      <c r="AL355" s="26">
        <f t="shared" si="385"/>
        <v>0.1135622912214263</v>
      </c>
      <c r="AM355" s="16">
        <f t="shared" si="372"/>
        <v>0.89309003886528426</v>
      </c>
      <c r="AO355" s="6">
        <v>2177</v>
      </c>
      <c r="AP355" s="23">
        <v>4.5</v>
      </c>
      <c r="AQ355" s="24">
        <f t="shared" si="386"/>
        <v>1.6652237460111106</v>
      </c>
      <c r="AR355" s="34">
        <f t="shared" si="387"/>
        <v>2.5923218543635218</v>
      </c>
      <c r="AS355" s="25">
        <f t="shared" si="388"/>
        <v>1.565110545174649</v>
      </c>
      <c r="AT355" s="26">
        <f t="shared" si="389"/>
        <v>0.23648607858724829</v>
      </c>
      <c r="AU355" s="16">
        <f t="shared" si="373"/>
        <v>1.0272113091888728</v>
      </c>
      <c r="AW355" s="6">
        <v>2177</v>
      </c>
      <c r="AX355" s="23">
        <v>4.5</v>
      </c>
      <c r="AY355" s="24">
        <f t="shared" si="398"/>
        <v>4.0554243488857908</v>
      </c>
      <c r="AZ355" s="34">
        <f t="shared" si="399"/>
        <v>4.2110258267757636</v>
      </c>
      <c r="BA355" s="25">
        <f t="shared" si="400"/>
        <v>4.0554243488857908</v>
      </c>
      <c r="BB355" s="26">
        <f t="shared" si="407"/>
        <v>0.13931731488815621</v>
      </c>
      <c r="BC355" s="16">
        <f t="shared" si="390"/>
        <v>0.15560147788997281</v>
      </c>
      <c r="BD355">
        <v>0</v>
      </c>
      <c r="BF355" s="6">
        <v>2177</v>
      </c>
      <c r="BG355" s="23">
        <v>6.5</v>
      </c>
      <c r="BH355" s="24">
        <f t="shared" si="401"/>
        <v>1.331714334374166</v>
      </c>
      <c r="BI355" s="34">
        <f t="shared" si="408"/>
        <v>2.3889539597436817</v>
      </c>
      <c r="BJ355" s="25">
        <f t="shared" si="402"/>
        <v>1.2522368611441257</v>
      </c>
      <c r="BK355" s="26">
        <f t="shared" si="409"/>
        <v>0.19747370709743239</v>
      </c>
      <c r="BL355" s="16">
        <f t="shared" si="391"/>
        <v>1.1367170985995561</v>
      </c>
      <c r="BN355" s="6">
        <v>2177</v>
      </c>
      <c r="BO355" s="23">
        <v>6.5</v>
      </c>
      <c r="BP355" s="24">
        <f t="shared" si="403"/>
        <v>4.3227382588888856</v>
      </c>
      <c r="BQ355" s="34">
        <f t="shared" si="404"/>
        <v>5.0847798682777761</v>
      </c>
      <c r="BR355" s="25">
        <f t="shared" si="405"/>
        <v>4.3227382588888856</v>
      </c>
      <c r="BS355" s="26">
        <f t="shared" si="406"/>
        <v>0.12379812890329721</v>
      </c>
      <c r="BT355" s="16">
        <f t="shared" si="392"/>
        <v>0.76204160938889043</v>
      </c>
      <c r="BU355">
        <v>0</v>
      </c>
    </row>
    <row r="356" spans="1:73" x14ac:dyDescent="0.35">
      <c r="A356" s="6">
        <v>2178</v>
      </c>
      <c r="B356" s="23">
        <v>4</v>
      </c>
      <c r="C356" s="24">
        <f t="shared" si="365"/>
        <v>1.3995940521271657</v>
      </c>
      <c r="D356" s="34">
        <f t="shared" si="366"/>
        <v>2.255542471888365</v>
      </c>
      <c r="E356" s="25">
        <f t="shared" si="367"/>
        <v>1.3162191875205616</v>
      </c>
      <c r="F356" s="26">
        <f t="shared" si="368"/>
        <v>0.20973288911822208</v>
      </c>
      <c r="G356" s="16">
        <f t="shared" si="369"/>
        <v>0.93932328436780343</v>
      </c>
      <c r="I356" s="14">
        <v>2178</v>
      </c>
      <c r="J356" s="23">
        <v>4</v>
      </c>
      <c r="K356" s="24">
        <f t="shared" si="393"/>
        <v>1.5540055962761132</v>
      </c>
      <c r="L356" s="34">
        <f t="shared" si="394"/>
        <v>2.3798607888930956</v>
      </c>
      <c r="M356" s="25">
        <f t="shared" si="395"/>
        <v>1.5074781367586088</v>
      </c>
      <c r="N356" s="26">
        <f t="shared" si="396"/>
        <v>0.22601806475338282</v>
      </c>
      <c r="O356" s="16">
        <f t="shared" si="397"/>
        <v>0.87238265213448685</v>
      </c>
      <c r="Q356" s="14">
        <v>2178</v>
      </c>
      <c r="R356" s="23">
        <v>4</v>
      </c>
      <c r="S356" s="24">
        <f t="shared" si="374"/>
        <v>1.3971270198214329</v>
      </c>
      <c r="T356" s="34">
        <f t="shared" si="375"/>
        <v>2.2002869727823287</v>
      </c>
      <c r="U356" s="25">
        <f t="shared" si="376"/>
        <v>1.2312107273574284</v>
      </c>
      <c r="V356" s="26">
        <f t="shared" si="377"/>
        <v>0.21320428747037734</v>
      </c>
      <c r="W356" s="16">
        <f t="shared" si="370"/>
        <v>0.96907624542490023</v>
      </c>
      <c r="Y356" s="14">
        <v>2178</v>
      </c>
      <c r="Z356" s="23">
        <v>4</v>
      </c>
      <c r="AA356" s="24">
        <f t="shared" si="378"/>
        <v>1.5011624449466836</v>
      </c>
      <c r="AB356" s="34">
        <f t="shared" si="379"/>
        <v>2.2760286374549832</v>
      </c>
      <c r="AC356" s="25">
        <f t="shared" si="380"/>
        <v>1.3477363653153587</v>
      </c>
      <c r="AD356" s="26">
        <f t="shared" si="381"/>
        <v>0.4074854425229798</v>
      </c>
      <c r="AE356" s="16">
        <f t="shared" si="371"/>
        <v>0.92829227213962451</v>
      </c>
      <c r="AG356" s="14">
        <v>2178</v>
      </c>
      <c r="AH356" s="23">
        <v>4</v>
      </c>
      <c r="AI356" s="24">
        <f t="shared" si="382"/>
        <v>1.4972146818272285</v>
      </c>
      <c r="AJ356" s="34">
        <f t="shared" si="383"/>
        <v>2.3417114513014163</v>
      </c>
      <c r="AK356" s="25">
        <f t="shared" si="384"/>
        <v>1.4487868481560253</v>
      </c>
      <c r="AL356" s="26">
        <f t="shared" si="385"/>
        <v>0.1142641438833278</v>
      </c>
      <c r="AM356" s="16">
        <f t="shared" si="372"/>
        <v>0.89292460314539102</v>
      </c>
      <c r="AO356" s="14">
        <v>2178</v>
      </c>
      <c r="AP356" s="23">
        <v>4.5</v>
      </c>
      <c r="AQ356" s="24">
        <f t="shared" si="386"/>
        <v>1.6661881379988341</v>
      </c>
      <c r="AR356" s="34">
        <f t="shared" si="387"/>
        <v>2.5929708459960157</v>
      </c>
      <c r="AS356" s="25">
        <f t="shared" si="388"/>
        <v>1.5661089938400239</v>
      </c>
      <c r="AT356" s="26">
        <f t="shared" si="389"/>
        <v>0.23793650096636149</v>
      </c>
      <c r="AU356" s="16">
        <f t="shared" si="373"/>
        <v>1.0268618521559918</v>
      </c>
      <c r="AW356" s="14">
        <v>2178</v>
      </c>
      <c r="AX356" s="23">
        <v>4.5</v>
      </c>
      <c r="AY356" s="24">
        <f t="shared" si="398"/>
        <v>4.0707355343101641</v>
      </c>
      <c r="AZ356" s="34">
        <f t="shared" si="399"/>
        <v>4.2209780973016064</v>
      </c>
      <c r="BA356" s="25">
        <f t="shared" si="400"/>
        <v>4.0707355343101641</v>
      </c>
      <c r="BB356" s="26">
        <f t="shared" si="407"/>
        <v>0.13931731488815621</v>
      </c>
      <c r="BC356" s="16">
        <f t="shared" si="390"/>
        <v>0.15024256299144234</v>
      </c>
      <c r="BD356">
        <v>0</v>
      </c>
      <c r="BF356" s="14">
        <v>2178</v>
      </c>
      <c r="BG356" s="23">
        <v>6.5</v>
      </c>
      <c r="BH356" s="24">
        <f t="shared" si="401"/>
        <v>1.3326588312470919</v>
      </c>
      <c r="BI356" s="34">
        <f t="shared" si="408"/>
        <v>2.3895773171617996</v>
      </c>
      <c r="BJ356" s="25">
        <f t="shared" si="402"/>
        <v>1.253195872556615</v>
      </c>
      <c r="BK356" s="26">
        <f t="shared" si="409"/>
        <v>0.19862534417990307</v>
      </c>
      <c r="BL356" s="16">
        <f t="shared" si="391"/>
        <v>1.1363814446051845</v>
      </c>
      <c r="BN356" s="14">
        <v>2178</v>
      </c>
      <c r="BO356" s="23">
        <v>6.5</v>
      </c>
      <c r="BP356" s="24">
        <f t="shared" si="403"/>
        <v>4.3561047950714133</v>
      </c>
      <c r="BQ356" s="34">
        <f t="shared" si="404"/>
        <v>5.1064681167964183</v>
      </c>
      <c r="BR356" s="25">
        <f t="shared" si="405"/>
        <v>4.3561047950714133</v>
      </c>
      <c r="BS356" s="26">
        <f t="shared" si="406"/>
        <v>0.12379812890329721</v>
      </c>
      <c r="BT356" s="16">
        <f t="shared" si="392"/>
        <v>0.75036332172500497</v>
      </c>
      <c r="BU356">
        <v>0</v>
      </c>
    </row>
    <row r="357" spans="1:73" x14ac:dyDescent="0.35">
      <c r="A357" s="6">
        <v>2179</v>
      </c>
      <c r="B357" s="23">
        <v>4</v>
      </c>
      <c r="C357" s="24">
        <f t="shared" si="365"/>
        <v>1.4004228105121039</v>
      </c>
      <c r="D357" s="34">
        <f t="shared" si="366"/>
        <v>2.256098435409446</v>
      </c>
      <c r="E357" s="25">
        <f t="shared" si="367"/>
        <v>1.3170745160145327</v>
      </c>
      <c r="F357" s="26">
        <f t="shared" si="368"/>
        <v>0.21094083541528832</v>
      </c>
      <c r="G357" s="16">
        <f t="shared" si="369"/>
        <v>0.93902391939491325</v>
      </c>
      <c r="I357" s="6">
        <v>2179</v>
      </c>
      <c r="J357" s="23">
        <v>4</v>
      </c>
      <c r="K357" s="24">
        <f t="shared" si="393"/>
        <v>1.5549033502505027</v>
      </c>
      <c r="L357" s="34">
        <f t="shared" si="394"/>
        <v>2.3804550374177675</v>
      </c>
      <c r="M357" s="25">
        <f t="shared" si="395"/>
        <v>1.5083923652581039</v>
      </c>
      <c r="N357" s="26">
        <f t="shared" si="396"/>
        <v>0.22738603490021808</v>
      </c>
      <c r="O357" s="16">
        <f t="shared" si="397"/>
        <v>0.8720626721596636</v>
      </c>
      <c r="Q357" s="6">
        <v>2179</v>
      </c>
      <c r="R357" s="23">
        <v>4</v>
      </c>
      <c r="S357" s="24">
        <f t="shared" si="374"/>
        <v>1.3979472173559642</v>
      </c>
      <c r="T357" s="34">
        <f t="shared" si="375"/>
        <v>2.2008540846617892</v>
      </c>
      <c r="U357" s="25">
        <f t="shared" si="376"/>
        <v>1.2320832071719838</v>
      </c>
      <c r="V357" s="26">
        <f t="shared" si="377"/>
        <v>0.21439755373069375</v>
      </c>
      <c r="W357" s="16">
        <f t="shared" si="370"/>
        <v>0.96877087748980539</v>
      </c>
      <c r="Y357" s="6">
        <v>2179</v>
      </c>
      <c r="Z357" s="23">
        <v>4</v>
      </c>
      <c r="AA357" s="24">
        <f t="shared" si="378"/>
        <v>1.5027081294899822</v>
      </c>
      <c r="AB357" s="34">
        <f t="shared" si="379"/>
        <v>2.2770950196544901</v>
      </c>
      <c r="AC357" s="25">
        <f t="shared" si="380"/>
        <v>1.3493769533146001</v>
      </c>
      <c r="AD357" s="26">
        <f t="shared" si="381"/>
        <v>0.40970763348204331</v>
      </c>
      <c r="AE357" s="16">
        <f t="shared" si="371"/>
        <v>0.92771806633989007</v>
      </c>
      <c r="AG357" s="6">
        <v>2179</v>
      </c>
      <c r="AH357" s="23">
        <v>4</v>
      </c>
      <c r="AI357" s="24">
        <f t="shared" si="382"/>
        <v>1.4976782969979632</v>
      </c>
      <c r="AJ357" s="34">
        <f t="shared" si="383"/>
        <v>2.342018221065318</v>
      </c>
      <c r="AK357" s="25">
        <f t="shared" si="384"/>
        <v>1.4492588016389509</v>
      </c>
      <c r="AL357" s="26">
        <f t="shared" si="385"/>
        <v>0.11496587570012508</v>
      </c>
      <c r="AM357" s="16">
        <f t="shared" si="372"/>
        <v>0.89275941942636705</v>
      </c>
      <c r="AO357" s="6">
        <v>2179</v>
      </c>
      <c r="AP357" s="23">
        <v>4.5</v>
      </c>
      <c r="AQ357" s="24">
        <f t="shared" si="386"/>
        <v>1.6671522000921735</v>
      </c>
      <c r="AR357" s="34">
        <f t="shared" si="387"/>
        <v>2.593619615749688</v>
      </c>
      <c r="AS357" s="25">
        <f t="shared" si="388"/>
        <v>1.5671071011533666</v>
      </c>
      <c r="AT357" s="26">
        <f t="shared" si="389"/>
        <v>0.23938642993648912</v>
      </c>
      <c r="AU357" s="16">
        <f t="shared" si="373"/>
        <v>1.0265125145963214</v>
      </c>
      <c r="AW357" s="6">
        <v>2179</v>
      </c>
      <c r="AX357" s="23">
        <v>4.5</v>
      </c>
      <c r="AY357" s="24">
        <f t="shared" si="398"/>
        <v>4.0855194025085222</v>
      </c>
      <c r="AZ357" s="34">
        <f t="shared" si="399"/>
        <v>4.2305876116305399</v>
      </c>
      <c r="BA357" s="25">
        <f t="shared" si="400"/>
        <v>4.0855194025085222</v>
      </c>
      <c r="BB357" s="26">
        <f t="shared" si="407"/>
        <v>0.13931731488815621</v>
      </c>
      <c r="BC357" s="16">
        <f t="shared" si="390"/>
        <v>0.14506820912201768</v>
      </c>
      <c r="BD357">
        <v>0</v>
      </c>
      <c r="BF357" s="6">
        <v>2179</v>
      </c>
      <c r="BG357" s="23">
        <v>6.5</v>
      </c>
      <c r="BH357" s="24">
        <f t="shared" si="401"/>
        <v>1.3336031458096849</v>
      </c>
      <c r="BI357" s="34">
        <f t="shared" si="408"/>
        <v>2.3902005548021394</v>
      </c>
      <c r="BJ357" s="25">
        <f t="shared" si="402"/>
        <v>1.2541546996955992</v>
      </c>
      <c r="BK357" s="26">
        <f t="shared" si="409"/>
        <v>0.19977677093517968</v>
      </c>
      <c r="BL357" s="16">
        <f t="shared" si="391"/>
        <v>1.1360458551065402</v>
      </c>
      <c r="BN357" s="6">
        <v>2179</v>
      </c>
      <c r="BO357" s="23">
        <v>6.5</v>
      </c>
      <c r="BP357" s="24">
        <f t="shared" si="403"/>
        <v>4.3889599890869437</v>
      </c>
      <c r="BQ357" s="34">
        <f t="shared" si="404"/>
        <v>5.1278239929065137</v>
      </c>
      <c r="BR357" s="25">
        <f t="shared" si="405"/>
        <v>4.3889599890869437</v>
      </c>
      <c r="BS357" s="26">
        <f t="shared" si="406"/>
        <v>0.12379812890329721</v>
      </c>
      <c r="BT357" s="16">
        <f t="shared" si="392"/>
        <v>0.73886400381956996</v>
      </c>
      <c r="BU357">
        <v>0</v>
      </c>
    </row>
    <row r="358" spans="1:73" x14ac:dyDescent="0.35">
      <c r="A358" s="14">
        <v>2180</v>
      </c>
      <c r="B358" s="23">
        <v>4</v>
      </c>
      <c r="C358" s="24">
        <f t="shared" si="365"/>
        <v>1.4012513030745768</v>
      </c>
      <c r="D358" s="34">
        <f t="shared" si="366"/>
        <v>2.2566542207199767</v>
      </c>
      <c r="E358" s="25">
        <f t="shared" si="367"/>
        <v>1.3179295703384262</v>
      </c>
      <c r="F358" s="26">
        <f t="shared" si="368"/>
        <v>0.21214839675929051</v>
      </c>
      <c r="G358" s="16">
        <f t="shared" si="369"/>
        <v>0.93872465038155051</v>
      </c>
      <c r="I358" s="14">
        <v>2180</v>
      </c>
      <c r="J358" s="23">
        <v>4</v>
      </c>
      <c r="K358" s="24">
        <f t="shared" si="393"/>
        <v>1.555800183724338</v>
      </c>
      <c r="L358" s="34">
        <f t="shared" si="394"/>
        <v>2.3810486975350713</v>
      </c>
      <c r="M358" s="25">
        <f t="shared" si="395"/>
        <v>1.5093056885154943</v>
      </c>
      <c r="N358" s="26">
        <f t="shared" si="396"/>
        <v>0.22875352005341937</v>
      </c>
      <c r="O358" s="16">
        <f t="shared" si="397"/>
        <v>0.87174300901957702</v>
      </c>
      <c r="Q358" s="14">
        <v>2180</v>
      </c>
      <c r="R358" s="23">
        <v>4</v>
      </c>
      <c r="S358" s="24">
        <f t="shared" si="374"/>
        <v>1.3987671564360871</v>
      </c>
      <c r="T358" s="34">
        <f t="shared" si="375"/>
        <v>2.2014210178372644</v>
      </c>
      <c r="U358" s="25">
        <f t="shared" si="376"/>
        <v>1.2329554120573301</v>
      </c>
      <c r="V358" s="26">
        <f t="shared" si="377"/>
        <v>0.21559044397802293</v>
      </c>
      <c r="W358" s="16">
        <f t="shared" si="370"/>
        <v>0.96846560577993435</v>
      </c>
      <c r="Y358" s="14">
        <v>2180</v>
      </c>
      <c r="Z358" s="23">
        <v>4</v>
      </c>
      <c r="AA358" s="24">
        <f t="shared" si="378"/>
        <v>1.5042528579324279</v>
      </c>
      <c r="AB358" s="34">
        <f t="shared" si="379"/>
        <v>2.2781607422310941</v>
      </c>
      <c r="AC358" s="25">
        <f t="shared" si="380"/>
        <v>1.3510165265093754</v>
      </c>
      <c r="AD358" s="26">
        <f t="shared" si="381"/>
        <v>0.41192844987947885</v>
      </c>
      <c r="AE358" s="16">
        <f t="shared" si="371"/>
        <v>0.92714421572171868</v>
      </c>
      <c r="AG358" s="14">
        <v>2180</v>
      </c>
      <c r="AH358" s="23">
        <v>4</v>
      </c>
      <c r="AI358" s="24">
        <f t="shared" si="382"/>
        <v>1.498141205964342</v>
      </c>
      <c r="AJ358" s="34">
        <f t="shared" si="383"/>
        <v>2.3423245451133115</v>
      </c>
      <c r="AK358" s="25">
        <f t="shared" si="384"/>
        <v>1.4497300694050945</v>
      </c>
      <c r="AL358" s="26">
        <f t="shared" si="385"/>
        <v>0.11566748637489678</v>
      </c>
      <c r="AM358" s="16">
        <f t="shared" si="372"/>
        <v>0.89259447570821693</v>
      </c>
      <c r="AO358" s="14">
        <v>2180</v>
      </c>
      <c r="AP358" s="23">
        <v>4.5</v>
      </c>
      <c r="AQ358" s="24">
        <f t="shared" si="386"/>
        <v>1.6681159325896446</v>
      </c>
      <c r="AR358" s="34">
        <f t="shared" si="387"/>
        <v>2.5942681638125507</v>
      </c>
      <c r="AS358" s="25">
        <f t="shared" si="388"/>
        <v>1.5681048674039244</v>
      </c>
      <c r="AT358" s="26">
        <f t="shared" si="389"/>
        <v>0.2408358656638184</v>
      </c>
      <c r="AU358" s="16">
        <f t="shared" si="373"/>
        <v>1.0261632964086262</v>
      </c>
      <c r="AW358" s="14">
        <v>2180</v>
      </c>
      <c r="AX358" s="23">
        <v>4.5</v>
      </c>
      <c r="AY358" s="24">
        <f t="shared" si="398"/>
        <v>4.0997941142861283</v>
      </c>
      <c r="AZ358" s="34">
        <f t="shared" si="399"/>
        <v>4.2398661742859831</v>
      </c>
      <c r="BA358" s="25">
        <f t="shared" si="400"/>
        <v>4.0997941142861283</v>
      </c>
      <c r="BB358" s="26">
        <f t="shared" si="407"/>
        <v>0.13931731488815621</v>
      </c>
      <c r="BC358" s="16">
        <f t="shared" si="390"/>
        <v>0.14007205999985484</v>
      </c>
      <c r="BD358">
        <v>0</v>
      </c>
      <c r="BF358" s="14">
        <v>2180</v>
      </c>
      <c r="BG358" s="23">
        <v>6.5</v>
      </c>
      <c r="BH358" s="24">
        <f t="shared" si="401"/>
        <v>1.3345472789227641</v>
      </c>
      <c r="BI358" s="34">
        <f t="shared" si="408"/>
        <v>2.3908236731863619</v>
      </c>
      <c r="BJ358" s="25">
        <f t="shared" si="402"/>
        <v>1.2551133433636337</v>
      </c>
      <c r="BK358" s="26">
        <f t="shared" si="409"/>
        <v>0.20092798739255838</v>
      </c>
      <c r="BL358" s="16">
        <f t="shared" si="391"/>
        <v>1.1357103298227282</v>
      </c>
      <c r="BN358" s="14">
        <v>2180</v>
      </c>
      <c r="BO358" s="23">
        <v>6.5</v>
      </c>
      <c r="BP358" s="24">
        <f t="shared" si="403"/>
        <v>4.4213116772541863</v>
      </c>
      <c r="BQ358" s="34">
        <f t="shared" si="404"/>
        <v>5.1488525902152213</v>
      </c>
      <c r="BR358" s="25">
        <f t="shared" si="405"/>
        <v>4.4213116772541863</v>
      </c>
      <c r="BS358" s="26">
        <f t="shared" si="406"/>
        <v>0.12379812890329721</v>
      </c>
      <c r="BT358" s="16">
        <f t="shared" si="392"/>
        <v>0.72754091296103507</v>
      </c>
      <c r="BU358">
        <v>0</v>
      </c>
    </row>
    <row r="359" spans="1:73" x14ac:dyDescent="0.35">
      <c r="A359" s="6">
        <v>2181</v>
      </c>
      <c r="B359" s="23">
        <v>4</v>
      </c>
      <c r="C359" s="24">
        <f t="shared" si="365"/>
        <v>1.4020795300690581</v>
      </c>
      <c r="D359" s="34">
        <f t="shared" si="366"/>
        <v>2.2572098279792936</v>
      </c>
      <c r="E359" s="25">
        <f t="shared" si="367"/>
        <v>1.3187843507373751</v>
      </c>
      <c r="F359" s="26">
        <f t="shared" si="368"/>
        <v>0.21335557327134388</v>
      </c>
      <c r="G359" s="16">
        <f t="shared" si="369"/>
        <v>0.93842547724191849</v>
      </c>
      <c r="I359" s="6">
        <v>2181</v>
      </c>
      <c r="J359" s="23">
        <v>4</v>
      </c>
      <c r="K359" s="24">
        <f t="shared" si="393"/>
        <v>1.55669612918011</v>
      </c>
      <c r="L359" s="34">
        <f t="shared" si="394"/>
        <v>2.3816417896094393</v>
      </c>
      <c r="M359" s="25">
        <f t="shared" si="395"/>
        <v>1.510218137860676</v>
      </c>
      <c r="N359" s="26">
        <f t="shared" si="396"/>
        <v>0.2301205197981086</v>
      </c>
      <c r="O359" s="16">
        <f t="shared" si="397"/>
        <v>0.87142365174876324</v>
      </c>
      <c r="Q359" s="6">
        <v>2181</v>
      </c>
      <c r="R359" s="23">
        <v>4</v>
      </c>
      <c r="S359" s="24">
        <f t="shared" si="374"/>
        <v>1.3995868371432376</v>
      </c>
      <c r="T359" s="34">
        <f t="shared" si="375"/>
        <v>2.20198777236507</v>
      </c>
      <c r="U359" s="25">
        <f t="shared" si="376"/>
        <v>1.2338273421001078</v>
      </c>
      <c r="V359" s="26">
        <f t="shared" si="377"/>
        <v>0.21678295833085121</v>
      </c>
      <c r="W359" s="16">
        <f t="shared" si="370"/>
        <v>0.96816043026496224</v>
      </c>
      <c r="Y359" s="6">
        <v>2181</v>
      </c>
      <c r="Z359" s="23">
        <v>4</v>
      </c>
      <c r="AA359" s="24">
        <f t="shared" si="378"/>
        <v>1.5057966308654327</v>
      </c>
      <c r="AB359" s="34">
        <f t="shared" si="379"/>
        <v>2.2792258055928096</v>
      </c>
      <c r="AC359" s="25">
        <f t="shared" si="380"/>
        <v>1.3526550855273998</v>
      </c>
      <c r="AD359" s="26">
        <f t="shared" si="381"/>
        <v>0.4141478925655373</v>
      </c>
      <c r="AE359" s="16">
        <f t="shared" si="371"/>
        <v>0.92657072006540986</v>
      </c>
      <c r="AG359" s="6">
        <v>2181</v>
      </c>
      <c r="AH359" s="23">
        <v>4</v>
      </c>
      <c r="AI359" s="24">
        <f t="shared" si="382"/>
        <v>1.4986034423550152</v>
      </c>
      <c r="AJ359" s="34">
        <f t="shared" si="383"/>
        <v>2.3426304445322117</v>
      </c>
      <c r="AK359" s="25">
        <f t="shared" si="384"/>
        <v>1.4502006838957107</v>
      </c>
      <c r="AL359" s="26">
        <f t="shared" si="385"/>
        <v>0.11636897562793018</v>
      </c>
      <c r="AM359" s="16">
        <f t="shared" si="372"/>
        <v>0.89242976063650103</v>
      </c>
      <c r="AO359" s="6">
        <v>2181</v>
      </c>
      <c r="AP359" s="23">
        <v>4.5</v>
      </c>
      <c r="AQ359" s="24">
        <f t="shared" si="386"/>
        <v>1.6690793357705331</v>
      </c>
      <c r="AR359" s="34">
        <f t="shared" si="387"/>
        <v>2.5949164903609914</v>
      </c>
      <c r="AS359" s="25">
        <f t="shared" si="388"/>
        <v>1.5691022928630634</v>
      </c>
      <c r="AT359" s="26">
        <f t="shared" si="389"/>
        <v>0.2422848083146513</v>
      </c>
      <c r="AU359" s="16">
        <f t="shared" si="373"/>
        <v>1.025814197497928</v>
      </c>
      <c r="AW359" s="6">
        <v>2181</v>
      </c>
      <c r="AX359" s="23">
        <v>4.5</v>
      </c>
      <c r="AY359" s="24">
        <f t="shared" si="398"/>
        <v>4.113577204990114</v>
      </c>
      <c r="AZ359" s="34">
        <f t="shared" si="399"/>
        <v>4.2488251832435742</v>
      </c>
      <c r="BA359" s="25">
        <f t="shared" si="400"/>
        <v>4.113577204990114</v>
      </c>
      <c r="BB359" s="26">
        <f t="shared" si="407"/>
        <v>0.13931731488815621</v>
      </c>
      <c r="BC359" s="16">
        <f t="shared" si="390"/>
        <v>0.13524797825346013</v>
      </c>
      <c r="BD359">
        <v>0</v>
      </c>
      <c r="BF359" s="6">
        <v>2181</v>
      </c>
      <c r="BG359" s="23">
        <v>6.5</v>
      </c>
      <c r="BH359" s="24">
        <f t="shared" si="401"/>
        <v>1.3354912313765861</v>
      </c>
      <c r="BI359" s="34">
        <f t="shared" si="408"/>
        <v>2.3914466727935069</v>
      </c>
      <c r="BJ359" s="25">
        <f t="shared" si="402"/>
        <v>1.2560718042977033</v>
      </c>
      <c r="BK359" s="26">
        <f t="shared" si="409"/>
        <v>0.2020789935821074</v>
      </c>
      <c r="BL359" s="16">
        <f t="shared" si="391"/>
        <v>1.1353748684958036</v>
      </c>
      <c r="BN359" s="6">
        <v>2181</v>
      </c>
      <c r="BO359" s="23">
        <v>6.5</v>
      </c>
      <c r="BP359" s="24">
        <f t="shared" si="403"/>
        <v>4.4531675758002658</v>
      </c>
      <c r="BQ359" s="34">
        <f t="shared" si="404"/>
        <v>5.1695589242701727</v>
      </c>
      <c r="BR359" s="25">
        <f t="shared" si="405"/>
        <v>4.4531675758002658</v>
      </c>
      <c r="BS359" s="26">
        <f t="shared" si="406"/>
        <v>0.12379812890329721</v>
      </c>
      <c r="BT359" s="16">
        <f t="shared" si="392"/>
        <v>0.71639134846990693</v>
      </c>
      <c r="BU359">
        <v>0</v>
      </c>
    </row>
    <row r="360" spans="1:73" x14ac:dyDescent="0.35">
      <c r="A360" s="6">
        <v>2182</v>
      </c>
      <c r="B360" s="23">
        <v>4</v>
      </c>
      <c r="C360" s="24">
        <f t="shared" si="365"/>
        <v>1.40290749173299</v>
      </c>
      <c r="D360" s="34">
        <f t="shared" si="366"/>
        <v>2.2577652573364384</v>
      </c>
      <c r="E360" s="25">
        <f t="shared" si="367"/>
        <v>1.319638857440675</v>
      </c>
      <c r="F360" s="26">
        <f t="shared" si="368"/>
        <v>0.21456236507268178</v>
      </c>
      <c r="G360" s="16">
        <f t="shared" si="369"/>
        <v>0.93812639989576341</v>
      </c>
      <c r="I360" s="14">
        <v>2182</v>
      </c>
      <c r="J360" s="23">
        <v>4</v>
      </c>
      <c r="K360" s="24">
        <f t="shared" si="393"/>
        <v>1.5575912173516009</v>
      </c>
      <c r="L360" s="34">
        <f t="shared" si="394"/>
        <v>2.3822343329091984</v>
      </c>
      <c r="M360" s="25">
        <f t="shared" si="395"/>
        <v>1.5111297429372283</v>
      </c>
      <c r="N360" s="26">
        <f t="shared" si="396"/>
        <v>0.2314870337514725</v>
      </c>
      <c r="O360" s="16">
        <f t="shared" si="397"/>
        <v>0.87110458997197004</v>
      </c>
      <c r="Q360" s="14">
        <v>2182</v>
      </c>
      <c r="R360" s="23">
        <v>4</v>
      </c>
      <c r="S360" s="24">
        <f t="shared" si="374"/>
        <v>1.4004062595588394</v>
      </c>
      <c r="T360" s="34">
        <f t="shared" si="375"/>
        <v>2.2025543483014989</v>
      </c>
      <c r="U360" s="25">
        <f t="shared" si="376"/>
        <v>1.2346989973869218</v>
      </c>
      <c r="V360" s="26">
        <f t="shared" si="377"/>
        <v>0.21797509690762759</v>
      </c>
      <c r="W360" s="16">
        <f t="shared" si="370"/>
        <v>0.96785535091457708</v>
      </c>
      <c r="Y360" s="14">
        <v>2182</v>
      </c>
      <c r="Z360" s="23">
        <v>4</v>
      </c>
      <c r="AA360" s="24">
        <f t="shared" si="378"/>
        <v>1.5073394488800338</v>
      </c>
      <c r="AB360" s="34">
        <f t="shared" si="379"/>
        <v>2.2802902101474039</v>
      </c>
      <c r="AC360" s="25">
        <f t="shared" si="380"/>
        <v>1.3542926309960062</v>
      </c>
      <c r="AD360" s="26">
        <f t="shared" si="381"/>
        <v>0.4163659623899435</v>
      </c>
      <c r="AE360" s="16">
        <f t="shared" si="371"/>
        <v>0.92599757915139769</v>
      </c>
      <c r="AG360" s="14">
        <v>2182</v>
      </c>
      <c r="AH360" s="23">
        <v>4</v>
      </c>
      <c r="AI360" s="24">
        <f t="shared" si="382"/>
        <v>1.4990650379895332</v>
      </c>
      <c r="AJ360" s="34">
        <f t="shared" si="383"/>
        <v>2.34293593927447</v>
      </c>
      <c r="AK360" s="25">
        <f t="shared" si="384"/>
        <v>1.450670675806877</v>
      </c>
      <c r="AL360" s="26">
        <f t="shared" si="385"/>
        <v>0.11707034319579476</v>
      </c>
      <c r="AM360" s="16">
        <f t="shared" si="372"/>
        <v>0.89226526346759294</v>
      </c>
      <c r="AO360" s="14">
        <v>2182</v>
      </c>
      <c r="AP360" s="23">
        <v>4.5</v>
      </c>
      <c r="AQ360" s="24">
        <f t="shared" si="386"/>
        <v>1.6700424098968594</v>
      </c>
      <c r="AR360" s="34">
        <f t="shared" si="387"/>
        <v>2.5955645955609681</v>
      </c>
      <c r="AS360" s="25">
        <f t="shared" si="388"/>
        <v>1.5700993777861048</v>
      </c>
      <c r="AT360" s="26">
        <f t="shared" si="389"/>
        <v>0.24373325805538687</v>
      </c>
      <c r="AU360" s="16">
        <f t="shared" si="373"/>
        <v>1.0254652177748633</v>
      </c>
      <c r="AW360" s="14">
        <v>2182</v>
      </c>
      <c r="AX360" s="23">
        <v>4.5</v>
      </c>
      <c r="AY360" s="24">
        <f t="shared" si="398"/>
        <v>4.1268856060502541</v>
      </c>
      <c r="AZ360" s="34">
        <f t="shared" si="399"/>
        <v>4.2574756439326649</v>
      </c>
      <c r="BA360" s="25">
        <f t="shared" si="400"/>
        <v>4.1268856060502541</v>
      </c>
      <c r="BB360" s="26">
        <f t="shared" si="407"/>
        <v>0.13931731488815621</v>
      </c>
      <c r="BC360" s="16">
        <f t="shared" si="390"/>
        <v>0.13059003788241075</v>
      </c>
      <c r="BD360">
        <v>0</v>
      </c>
      <c r="BF360" s="14">
        <v>2182</v>
      </c>
      <c r="BG360" s="23">
        <v>6.5</v>
      </c>
      <c r="BH360" s="24">
        <f t="shared" si="401"/>
        <v>1.3364350038968409</v>
      </c>
      <c r="BI360" s="34">
        <f t="shared" si="408"/>
        <v>2.3920695540636263</v>
      </c>
      <c r="BJ360" s="25">
        <f t="shared" si="402"/>
        <v>1.2570300831748098</v>
      </c>
      <c r="BK360" s="26">
        <f t="shared" si="409"/>
        <v>0.20322978953460061</v>
      </c>
      <c r="BL360" s="16">
        <f t="shared" si="391"/>
        <v>1.1350394708888165</v>
      </c>
      <c r="BN360" s="14">
        <v>2182</v>
      </c>
      <c r="BO360" s="23">
        <v>6.5</v>
      </c>
      <c r="BP360" s="24">
        <f t="shared" si="403"/>
        <v>4.4845352827011267</v>
      </c>
      <c r="BQ360" s="34">
        <f t="shared" si="404"/>
        <v>5.1899479337557324</v>
      </c>
      <c r="BR360" s="25">
        <f t="shared" si="405"/>
        <v>4.4845352827011267</v>
      </c>
      <c r="BS360" s="26">
        <f t="shared" si="406"/>
        <v>0.12379812890329721</v>
      </c>
      <c r="BT360" s="16">
        <f t="shared" si="392"/>
        <v>0.70541265105460571</v>
      </c>
      <c r="BU360">
        <v>0</v>
      </c>
    </row>
    <row r="361" spans="1:73" x14ac:dyDescent="0.35">
      <c r="A361" s="14">
        <v>2183</v>
      </c>
      <c r="B361" s="23">
        <v>4</v>
      </c>
      <c r="C361" s="24">
        <f t="shared" si="365"/>
        <v>1.4037351882884739</v>
      </c>
      <c r="D361" s="34">
        <f t="shared" si="366"/>
        <v>2.2583205089311891</v>
      </c>
      <c r="E361" s="25">
        <f t="shared" si="367"/>
        <v>1.3204930906633681</v>
      </c>
      <c r="F361" s="26">
        <f t="shared" si="368"/>
        <v>0.21576877228463984</v>
      </c>
      <c r="G361" s="16">
        <f t="shared" si="369"/>
        <v>0.93782741826782101</v>
      </c>
      <c r="I361" s="6">
        <v>2183</v>
      </c>
      <c r="J361" s="23">
        <v>4</v>
      </c>
      <c r="K361" s="24">
        <f t="shared" si="393"/>
        <v>1.5584854773183616</v>
      </c>
      <c r="L361" s="34">
        <f t="shared" si="394"/>
        <v>2.3828263456657885</v>
      </c>
      <c r="M361" s="25">
        <f t="shared" si="395"/>
        <v>1.5120405317935208</v>
      </c>
      <c r="N361" s="26">
        <f t="shared" si="396"/>
        <v>0.23285306156102664</v>
      </c>
      <c r="O361" s="16">
        <f t="shared" si="397"/>
        <v>0.87078581387226772</v>
      </c>
      <c r="Q361" s="6">
        <v>2183</v>
      </c>
      <c r="R361" s="23">
        <v>4</v>
      </c>
      <c r="S361" s="24">
        <f t="shared" si="374"/>
        <v>1.4012254237642814</v>
      </c>
      <c r="T361" s="34">
        <f t="shared" si="375"/>
        <v>2.2031207457028277</v>
      </c>
      <c r="U361" s="25">
        <f t="shared" si="376"/>
        <v>1.2355703780043501</v>
      </c>
      <c r="V361" s="26">
        <f t="shared" si="377"/>
        <v>0.21916685982676379</v>
      </c>
      <c r="W361" s="16">
        <f t="shared" si="370"/>
        <v>0.96755036769847758</v>
      </c>
      <c r="Y361" s="6">
        <v>2183</v>
      </c>
      <c r="Z361" s="23">
        <v>4</v>
      </c>
      <c r="AA361" s="24">
        <f t="shared" si="378"/>
        <v>1.5088813125669096</v>
      </c>
      <c r="AB361" s="34">
        <f t="shared" si="379"/>
        <v>2.2813539563023868</v>
      </c>
      <c r="AC361" s="25">
        <f t="shared" si="380"/>
        <v>1.3559291635421338</v>
      </c>
      <c r="AD361" s="26">
        <f t="shared" si="381"/>
        <v>0.41858266020189677</v>
      </c>
      <c r="AE361" s="16">
        <f t="shared" si="371"/>
        <v>0.92542479276025302</v>
      </c>
      <c r="AG361" s="6">
        <v>2183</v>
      </c>
      <c r="AH361" s="23">
        <v>4</v>
      </c>
      <c r="AI361" s="24">
        <f t="shared" si="382"/>
        <v>1.4995260229757141</v>
      </c>
      <c r="AJ361" s="34">
        <f t="shared" si="383"/>
        <v>2.343241048219221</v>
      </c>
      <c r="AK361" s="25">
        <f t="shared" si="384"/>
        <v>1.4511400741834171</v>
      </c>
      <c r="AL361" s="26">
        <f t="shared" si="385"/>
        <v>0.11777158883046573</v>
      </c>
      <c r="AM361" s="16">
        <f t="shared" si="372"/>
        <v>0.89210097403580391</v>
      </c>
      <c r="AO361" s="6">
        <v>2183</v>
      </c>
      <c r="AP361" s="23">
        <v>4.5</v>
      </c>
      <c r="AQ361" s="24">
        <f t="shared" si="386"/>
        <v>1.6710051552151512</v>
      </c>
      <c r="AR361" s="34">
        <f t="shared" si="387"/>
        <v>2.5962124795690786</v>
      </c>
      <c r="AS361" s="25">
        <f t="shared" si="388"/>
        <v>1.5710961224139672</v>
      </c>
      <c r="AT361" s="26">
        <f t="shared" si="389"/>
        <v>0.24518121505250548</v>
      </c>
      <c r="AU361" s="16">
        <f t="shared" si="373"/>
        <v>1.0251163571551114</v>
      </c>
      <c r="AW361" s="6">
        <v>2183</v>
      </c>
      <c r="AX361" s="23">
        <v>4.5</v>
      </c>
      <c r="AY361" s="24">
        <f t="shared" si="398"/>
        <v>4.1397356657778834</v>
      </c>
      <c r="AZ361" s="34">
        <f t="shared" si="399"/>
        <v>4.2658281827556239</v>
      </c>
      <c r="BA361" s="25">
        <f t="shared" si="400"/>
        <v>4.1397356657778834</v>
      </c>
      <c r="BB361" s="26">
        <f t="shared" si="407"/>
        <v>0.13931731488815621</v>
      </c>
      <c r="BC361" s="16">
        <f t="shared" si="390"/>
        <v>0.12609251697774049</v>
      </c>
      <c r="BD361">
        <v>0</v>
      </c>
      <c r="BF361" s="6">
        <v>2183</v>
      </c>
      <c r="BG361" s="23">
        <v>6.5</v>
      </c>
      <c r="BH361" s="24">
        <f t="shared" si="401"/>
        <v>1.3373785971501559</v>
      </c>
      <c r="BI361" s="34">
        <f t="shared" si="408"/>
        <v>2.3926923174010932</v>
      </c>
      <c r="BJ361" s="25">
        <f t="shared" si="402"/>
        <v>1.2579881806170667</v>
      </c>
      <c r="BK361" s="26">
        <f t="shared" si="409"/>
        <v>0.20438037528145697</v>
      </c>
      <c r="BL361" s="16">
        <f t="shared" si="391"/>
        <v>1.1347041367840265</v>
      </c>
      <c r="BN361" s="6">
        <v>2183</v>
      </c>
      <c r="BO361" s="23">
        <v>6.5</v>
      </c>
      <c r="BP361" s="24">
        <f t="shared" si="403"/>
        <v>4.5154222794937322</v>
      </c>
      <c r="BQ361" s="34">
        <f t="shared" si="404"/>
        <v>5.210024481670926</v>
      </c>
      <c r="BR361" s="25">
        <f t="shared" si="405"/>
        <v>4.5154222794937322</v>
      </c>
      <c r="BS361" s="26">
        <f t="shared" si="406"/>
        <v>0.12379812890329721</v>
      </c>
      <c r="BT361" s="16">
        <f t="shared" si="392"/>
        <v>0.69460220217719382</v>
      </c>
      <c r="BU361">
        <v>0</v>
      </c>
    </row>
    <row r="362" spans="1:73" x14ac:dyDescent="0.35">
      <c r="A362" s="6">
        <v>2184</v>
      </c>
      <c r="B362" s="23">
        <v>4</v>
      </c>
      <c r="C362" s="24">
        <f t="shared" si="365"/>
        <v>1.4045626199438048</v>
      </c>
      <c r="D362" s="34">
        <f t="shared" si="366"/>
        <v>2.2588755828949809</v>
      </c>
      <c r="E362" s="25">
        <f t="shared" si="367"/>
        <v>1.321347050607663</v>
      </c>
      <c r="F362" s="26">
        <f t="shared" si="368"/>
        <v>0.21697479502864189</v>
      </c>
      <c r="G362" s="16">
        <f t="shared" si="369"/>
        <v>0.93752853228731792</v>
      </c>
      <c r="I362" s="14">
        <v>2184</v>
      </c>
      <c r="J362" s="23">
        <v>4</v>
      </c>
      <c r="K362" s="24">
        <f t="shared" si="393"/>
        <v>1.5593789365950854</v>
      </c>
      <c r="L362" s="34">
        <f t="shared" si="394"/>
        <v>2.3834178451297805</v>
      </c>
      <c r="M362" s="25">
        <f t="shared" si="395"/>
        <v>1.5129505309688931</v>
      </c>
      <c r="N362" s="26">
        <f t="shared" si="396"/>
        <v>0.23421860290297347</v>
      </c>
      <c r="O362" s="16">
        <f t="shared" si="397"/>
        <v>0.87046731416088741</v>
      </c>
      <c r="Q362" s="14">
        <v>2184</v>
      </c>
      <c r="R362" s="23">
        <v>4</v>
      </c>
      <c r="S362" s="24">
        <f t="shared" si="374"/>
        <v>1.4020443298409282</v>
      </c>
      <c r="T362" s="34">
        <f t="shared" si="375"/>
        <v>2.203686964625315</v>
      </c>
      <c r="U362" s="25">
        <f t="shared" si="376"/>
        <v>1.2364414840389464</v>
      </c>
      <c r="V362" s="26">
        <f t="shared" si="377"/>
        <v>0.22035824720663416</v>
      </c>
      <c r="W362" s="16">
        <f t="shared" si="370"/>
        <v>0.96724548058636861</v>
      </c>
      <c r="Y362" s="14">
        <v>2184</v>
      </c>
      <c r="Z362" s="23">
        <v>4</v>
      </c>
      <c r="AA362" s="24">
        <f t="shared" si="378"/>
        <v>1.5104222225163668</v>
      </c>
      <c r="AB362" s="34">
        <f t="shared" si="379"/>
        <v>2.2824170444650207</v>
      </c>
      <c r="AC362" s="25">
        <f t="shared" si="380"/>
        <v>1.3575646837923394</v>
      </c>
      <c r="AD362" s="26">
        <f t="shared" si="381"/>
        <v>0.42079798685007108</v>
      </c>
      <c r="AE362" s="16">
        <f t="shared" si="371"/>
        <v>0.92485236067268128</v>
      </c>
      <c r="AG362" s="14">
        <v>2184</v>
      </c>
      <c r="AH362" s="23">
        <v>4</v>
      </c>
      <c r="AI362" s="24">
        <f t="shared" si="382"/>
        <v>1.4999864258017661</v>
      </c>
      <c r="AJ362" s="34">
        <f t="shared" si="383"/>
        <v>2.3435457892300509</v>
      </c>
      <c r="AK362" s="25">
        <f t="shared" si="384"/>
        <v>1.4516089065077706</v>
      </c>
      <c r="AL362" s="26">
        <f t="shared" si="385"/>
        <v>0.11847271229849465</v>
      </c>
      <c r="AM362" s="16">
        <f t="shared" si="372"/>
        <v>0.89193688272228022</v>
      </c>
      <c r="AO362" s="14">
        <v>2184</v>
      </c>
      <c r="AP362" s="23">
        <v>4.5</v>
      </c>
      <c r="AQ362" s="24">
        <f t="shared" si="386"/>
        <v>1.6719675719580303</v>
      </c>
      <c r="AR362" s="34">
        <f t="shared" si="387"/>
        <v>2.5968601425335178</v>
      </c>
      <c r="AS362" s="25">
        <f t="shared" si="388"/>
        <v>1.5720925269746431</v>
      </c>
      <c r="AT362" s="26">
        <f t="shared" si="389"/>
        <v>0.24662867947255457</v>
      </c>
      <c r="AU362" s="16">
        <f t="shared" si="373"/>
        <v>1.0247676155588747</v>
      </c>
      <c r="AW362" s="14">
        <v>2184</v>
      </c>
      <c r="AX362" s="23">
        <v>4.5</v>
      </c>
      <c r="AY362" s="24">
        <f t="shared" si="398"/>
        <v>4.1521431694484932</v>
      </c>
      <c r="AZ362" s="34">
        <f t="shared" si="399"/>
        <v>4.2738930601415204</v>
      </c>
      <c r="BA362" s="25">
        <f t="shared" si="400"/>
        <v>4.1521431694484932</v>
      </c>
      <c r="BB362" s="26">
        <f t="shared" si="407"/>
        <v>0.13931731488815621</v>
      </c>
      <c r="BC362" s="16">
        <f t="shared" si="390"/>
        <v>0.12174989069302722</v>
      </c>
      <c r="BD362">
        <v>0</v>
      </c>
      <c r="BF362" s="14">
        <v>2184</v>
      </c>
      <c r="BG362" s="23">
        <v>6.5</v>
      </c>
      <c r="BH362" s="24">
        <f t="shared" si="401"/>
        <v>1.3383220117491101</v>
      </c>
      <c r="BI362" s="34">
        <f t="shared" si="408"/>
        <v>2.3933149631776431</v>
      </c>
      <c r="BJ362" s="25">
        <f t="shared" si="402"/>
        <v>1.2589460971963742</v>
      </c>
      <c r="BK362" s="26">
        <f t="shared" si="409"/>
        <v>0.20553075085468503</v>
      </c>
      <c r="BL362" s="16">
        <f t="shared" si="391"/>
        <v>1.134368865981269</v>
      </c>
      <c r="BN362" s="14">
        <v>2184</v>
      </c>
      <c r="BO362" s="23">
        <v>6.5</v>
      </c>
      <c r="BP362" s="24">
        <f t="shared" si="403"/>
        <v>4.5458359330604905</v>
      </c>
      <c r="BQ362" s="34">
        <f t="shared" si="404"/>
        <v>5.2297933564893189</v>
      </c>
      <c r="BR362" s="25">
        <f t="shared" si="405"/>
        <v>4.5458359330604905</v>
      </c>
      <c r="BS362" s="26">
        <f t="shared" si="406"/>
        <v>0.12379812890329721</v>
      </c>
      <c r="BT362" s="16">
        <f t="shared" si="392"/>
        <v>0.68395742342882837</v>
      </c>
      <c r="BU362">
        <v>0</v>
      </c>
    </row>
    <row r="363" spans="1:73" x14ac:dyDescent="0.35">
      <c r="A363" s="6">
        <v>2185</v>
      </c>
      <c r="B363" s="23">
        <v>4</v>
      </c>
      <c r="C363" s="24">
        <f t="shared" si="365"/>
        <v>1.4053897868948475</v>
      </c>
      <c r="D363" s="34">
        <f t="shared" si="366"/>
        <v>2.2594304793517388</v>
      </c>
      <c r="E363" s="25">
        <f t="shared" si="367"/>
        <v>1.3222007374642133</v>
      </c>
      <c r="F363" s="26">
        <f t="shared" si="368"/>
        <v>0.21818043342618731</v>
      </c>
      <c r="G363" s="16">
        <f t="shared" si="369"/>
        <v>0.9372297418875255</v>
      </c>
      <c r="I363" s="6">
        <v>2185</v>
      </c>
      <c r="J363" s="23">
        <v>4</v>
      </c>
      <c r="K363" s="24">
        <f t="shared" si="393"/>
        <v>1.560271621216148</v>
      </c>
      <c r="L363" s="34">
        <f t="shared" si="394"/>
        <v>2.3840088476238712</v>
      </c>
      <c r="M363" s="25">
        <f t="shared" si="395"/>
        <v>1.5138597655751869</v>
      </c>
      <c r="N363" s="26">
        <f t="shared" si="396"/>
        <v>0.2355836574806488</v>
      </c>
      <c r="O363" s="16">
        <f t="shared" si="397"/>
        <v>0.87014908204868435</v>
      </c>
      <c r="Q363" s="6">
        <v>2185</v>
      </c>
      <c r="R363" s="23">
        <v>4</v>
      </c>
      <c r="S363" s="24">
        <f t="shared" si="374"/>
        <v>1.4028629778701212</v>
      </c>
      <c r="T363" s="34">
        <f t="shared" si="375"/>
        <v>2.2042530051252016</v>
      </c>
      <c r="U363" s="25">
        <f t="shared" si="376"/>
        <v>1.2373123155772332</v>
      </c>
      <c r="V363" s="26">
        <f t="shared" si="377"/>
        <v>0.2215492591655758</v>
      </c>
      <c r="W363" s="16">
        <f t="shared" si="370"/>
        <v>0.96694068954796841</v>
      </c>
      <c r="Y363" s="6">
        <v>2185</v>
      </c>
      <c r="Z363" s="23">
        <v>4</v>
      </c>
      <c r="AA363" s="24">
        <f t="shared" si="378"/>
        <v>1.5119621793183531</v>
      </c>
      <c r="AB363" s="34">
        <f t="shared" si="379"/>
        <v>2.2834794750423155</v>
      </c>
      <c r="AC363" s="25">
        <f t="shared" si="380"/>
        <v>1.3591991923727935</v>
      </c>
      <c r="AD363" s="26">
        <f t="shared" si="381"/>
        <v>0.42301194318261542</v>
      </c>
      <c r="AE363" s="16">
        <f t="shared" si="371"/>
        <v>0.924280282669522</v>
      </c>
      <c r="AG363" s="6">
        <v>2185</v>
      </c>
      <c r="AH363" s="23">
        <v>4</v>
      </c>
      <c r="AI363" s="24">
        <f t="shared" si="382"/>
        <v>1.5004462734234558</v>
      </c>
      <c r="AJ363" s="34">
        <f t="shared" si="383"/>
        <v>2.3438501792096536</v>
      </c>
      <c r="AK363" s="25">
        <f t="shared" si="384"/>
        <v>1.4520771987840826</v>
      </c>
      <c r="AL363" s="26">
        <f t="shared" si="385"/>
        <v>0.1191737133802247</v>
      </c>
      <c r="AM363" s="16">
        <f t="shared" si="372"/>
        <v>0.89177298042557096</v>
      </c>
      <c r="AO363" s="6">
        <v>2185</v>
      </c>
      <c r="AP363" s="23">
        <v>4.5</v>
      </c>
      <c r="AQ363" s="24">
        <f t="shared" si="386"/>
        <v>1.6729296603456363</v>
      </c>
      <c r="AR363" s="34">
        <f t="shared" si="387"/>
        <v>2.5975075845949385</v>
      </c>
      <c r="AS363" s="25">
        <f t="shared" si="388"/>
        <v>1.573088591684521</v>
      </c>
      <c r="AT363" s="26">
        <f t="shared" si="389"/>
        <v>0.24807565148213595</v>
      </c>
      <c r="AU363" s="16">
        <f t="shared" si="373"/>
        <v>1.0244189929104175</v>
      </c>
      <c r="AW363" s="6">
        <v>2185</v>
      </c>
      <c r="AX363" s="23">
        <v>4.5</v>
      </c>
      <c r="AY363" s="24">
        <f t="shared" si="398"/>
        <v>4.1641233586926871</v>
      </c>
      <c r="AZ363" s="34">
        <f t="shared" si="399"/>
        <v>4.2816801831502467</v>
      </c>
      <c r="BA363" s="25">
        <f t="shared" si="400"/>
        <v>4.1641233586926871</v>
      </c>
      <c r="BB363" s="26">
        <f t="shared" si="407"/>
        <v>0.13931731488815621</v>
      </c>
      <c r="BC363" s="16">
        <f t="shared" si="390"/>
        <v>0.11755682445755955</v>
      </c>
      <c r="BD363">
        <v>0</v>
      </c>
      <c r="BF363" s="6">
        <v>2185</v>
      </c>
      <c r="BG363" s="23">
        <v>6.5</v>
      </c>
      <c r="BH363" s="24">
        <f t="shared" si="401"/>
        <v>1.3392652482568397</v>
      </c>
      <c r="BI363" s="34">
        <f t="shared" si="408"/>
        <v>2.3939374917351479</v>
      </c>
      <c r="BJ363" s="25">
        <f t="shared" si="402"/>
        <v>1.2599038334386894</v>
      </c>
      <c r="BK363" s="26">
        <f t="shared" si="409"/>
        <v>0.20668091628683213</v>
      </c>
      <c r="BL363" s="16">
        <f t="shared" si="391"/>
        <v>1.1340336582964585</v>
      </c>
      <c r="BN363" s="6">
        <v>2185</v>
      </c>
      <c r="BO363" s="23">
        <v>6.5</v>
      </c>
      <c r="BP363" s="24">
        <f t="shared" si="403"/>
        <v>4.5757834973863387</v>
      </c>
      <c r="BQ363" s="34">
        <f t="shared" si="404"/>
        <v>5.2492592733011199</v>
      </c>
      <c r="BR363" s="25">
        <f t="shared" si="405"/>
        <v>4.5757834973863387</v>
      </c>
      <c r="BS363" s="26">
        <f t="shared" si="406"/>
        <v>0.12379812890329721</v>
      </c>
      <c r="BT363" s="16">
        <f t="shared" si="392"/>
        <v>0.67347577591478114</v>
      </c>
      <c r="BU363">
        <v>0</v>
      </c>
    </row>
    <row r="364" spans="1:73" x14ac:dyDescent="0.35">
      <c r="A364" s="14">
        <v>2186</v>
      </c>
      <c r="B364" s="23">
        <v>4</v>
      </c>
      <c r="C364" s="24">
        <f t="shared" si="365"/>
        <v>1.4062166893262735</v>
      </c>
      <c r="D364" s="34">
        <f t="shared" si="366"/>
        <v>2.2599851984186232</v>
      </c>
      <c r="E364" s="25">
        <f t="shared" si="367"/>
        <v>1.3230541514132668</v>
      </c>
      <c r="F364" s="26">
        <f t="shared" si="368"/>
        <v>0.21938568759883958</v>
      </c>
      <c r="G364" s="16">
        <f t="shared" si="369"/>
        <v>0.93693104700535645</v>
      </c>
      <c r="I364" s="14">
        <v>2186</v>
      </c>
      <c r="J364" s="23">
        <v>4</v>
      </c>
      <c r="K364" s="24">
        <f t="shared" si="393"/>
        <v>1.5611635558155879</v>
      </c>
      <c r="L364" s="34">
        <f t="shared" si="394"/>
        <v>2.3845993685930122</v>
      </c>
      <c r="M364" s="25">
        <f t="shared" si="395"/>
        <v>1.5147682593738652</v>
      </c>
      <c r="N364" s="26">
        <f t="shared" si="396"/>
        <v>0.23694822502305241</v>
      </c>
      <c r="O364" s="16">
        <f t="shared" si="397"/>
        <v>0.86983110921914708</v>
      </c>
      <c r="Q364" s="14">
        <v>2186</v>
      </c>
      <c r="R364" s="23">
        <v>4</v>
      </c>
      <c r="S364" s="24">
        <f t="shared" si="374"/>
        <v>1.4036813679331723</v>
      </c>
      <c r="T364" s="34">
        <f t="shared" si="375"/>
        <v>2.2048188672587101</v>
      </c>
      <c r="U364" s="25">
        <f t="shared" si="376"/>
        <v>1.2381828727057078</v>
      </c>
      <c r="V364" s="26">
        <f t="shared" si="377"/>
        <v>0.2227398958218885</v>
      </c>
      <c r="W364" s="16">
        <f t="shared" si="370"/>
        <v>0.96663599455300231</v>
      </c>
      <c r="Y364" s="14">
        <v>2186</v>
      </c>
      <c r="Z364" s="23">
        <v>4</v>
      </c>
      <c r="AA364" s="24">
        <f t="shared" si="378"/>
        <v>1.5135011835624512</v>
      </c>
      <c r="AB364" s="34">
        <f t="shared" si="379"/>
        <v>2.2845412484410286</v>
      </c>
      <c r="AC364" s="25">
        <f t="shared" si="380"/>
        <v>1.3608326899092746</v>
      </c>
      <c r="AD364" s="26">
        <f t="shared" si="381"/>
        <v>0.42522453004715421</v>
      </c>
      <c r="AE364" s="16">
        <f t="shared" si="371"/>
        <v>0.92370855853175393</v>
      </c>
      <c r="AG364" s="14">
        <v>2186</v>
      </c>
      <c r="AH364" s="23">
        <v>4</v>
      </c>
      <c r="AI364" s="24">
        <f t="shared" si="382"/>
        <v>1.5009055913465845</v>
      </c>
      <c r="AJ364" s="34">
        <f t="shared" si="383"/>
        <v>2.3441542341515453</v>
      </c>
      <c r="AK364" s="25">
        <f t="shared" si="384"/>
        <v>1.4525449756177622</v>
      </c>
      <c r="AL364" s="26">
        <f t="shared" si="385"/>
        <v>0.11987459186904821</v>
      </c>
      <c r="AM364" s="16">
        <f t="shared" si="372"/>
        <v>0.89160925853378314</v>
      </c>
      <c r="AO364" s="14">
        <v>2186</v>
      </c>
      <c r="AP364" s="23">
        <v>4.5</v>
      </c>
      <c r="AQ364" s="24">
        <f t="shared" si="386"/>
        <v>1.673891420586906</v>
      </c>
      <c r="AR364" s="34">
        <f t="shared" si="387"/>
        <v>2.5981548058872219</v>
      </c>
      <c r="AS364" s="25">
        <f t="shared" si="388"/>
        <v>1.5740843167495724</v>
      </c>
      <c r="AT364" s="26">
        <f t="shared" si="389"/>
        <v>0.24952213124789441</v>
      </c>
      <c r="AU364" s="16">
        <f t="shared" si="373"/>
        <v>1.0240704891376495</v>
      </c>
      <c r="AW364" s="14">
        <v>2186</v>
      </c>
      <c r="AX364" s="23">
        <v>4.5</v>
      </c>
      <c r="AY364" s="24">
        <f t="shared" si="398"/>
        <v>4.1756909502193107</v>
      </c>
      <c r="AZ364" s="34">
        <f t="shared" si="399"/>
        <v>4.2891991176425517</v>
      </c>
      <c r="BA364" s="25">
        <f t="shared" si="400"/>
        <v>4.1756909502193107</v>
      </c>
      <c r="BB364" s="26">
        <f t="shared" si="407"/>
        <v>0.13931731488815621</v>
      </c>
      <c r="BC364" s="16">
        <f t="shared" si="390"/>
        <v>0.11350816742324099</v>
      </c>
      <c r="BD364">
        <v>0</v>
      </c>
      <c r="BF364" s="14">
        <v>2186</v>
      </c>
      <c r="BG364" s="23">
        <v>6.5</v>
      </c>
      <c r="BH364" s="24">
        <f t="shared" si="401"/>
        <v>1.3402083071912414</v>
      </c>
      <c r="BI364" s="34">
        <f t="shared" si="408"/>
        <v>2.3945599033881564</v>
      </c>
      <c r="BJ364" s="25">
        <f t="shared" si="402"/>
        <v>1.2608613898279331</v>
      </c>
      <c r="BK364" s="26">
        <f t="shared" si="409"/>
        <v>0.20783087161093805</v>
      </c>
      <c r="BL364" s="16">
        <f t="shared" si="391"/>
        <v>1.1336985135602233</v>
      </c>
      <c r="BN364" s="14">
        <v>2186</v>
      </c>
      <c r="BO364" s="23">
        <v>6.5</v>
      </c>
      <c r="BP364" s="24">
        <f t="shared" si="403"/>
        <v>4.6052721152888934</v>
      </c>
      <c r="BQ364" s="34">
        <f t="shared" si="404"/>
        <v>5.2684268749377807</v>
      </c>
      <c r="BR364" s="25">
        <f t="shared" si="405"/>
        <v>4.6052721152888934</v>
      </c>
      <c r="BS364" s="26">
        <f t="shared" si="406"/>
        <v>0.12379812890329721</v>
      </c>
      <c r="BT364" s="16">
        <f t="shared" si="392"/>
        <v>0.66315475964888737</v>
      </c>
      <c r="BU364">
        <v>0</v>
      </c>
    </row>
    <row r="365" spans="1:73" x14ac:dyDescent="0.35">
      <c r="A365" s="6">
        <v>2187</v>
      </c>
      <c r="B365" s="23">
        <v>4</v>
      </c>
      <c r="C365" s="24">
        <f t="shared" si="365"/>
        <v>1.4070433274126755</v>
      </c>
      <c r="D365" s="34">
        <f t="shared" si="366"/>
        <v>2.2605397402067089</v>
      </c>
      <c r="E365" s="25">
        <f t="shared" si="367"/>
        <v>1.3239072926257065</v>
      </c>
      <c r="F365" s="26">
        <f t="shared" si="368"/>
        <v>0.22059055766821595</v>
      </c>
      <c r="G365" s="16">
        <f t="shared" si="369"/>
        <v>0.93663244758100239</v>
      </c>
      <c r="I365" s="6">
        <v>2187</v>
      </c>
      <c r="J365" s="23">
        <v>4</v>
      </c>
      <c r="K365" s="24">
        <f t="shared" si="393"/>
        <v>1.5620547637027586</v>
      </c>
      <c r="L365" s="34">
        <f t="shared" si="394"/>
        <v>2.38518942265183</v>
      </c>
      <c r="M365" s="25">
        <f t="shared" si="395"/>
        <v>1.5156760348489691</v>
      </c>
      <c r="N365" s="26">
        <f t="shared" si="396"/>
        <v>0.23831230528345798</v>
      </c>
      <c r="O365" s="16">
        <f t="shared" si="397"/>
        <v>0.86951338780286092</v>
      </c>
      <c r="Q365" s="6">
        <v>2187</v>
      </c>
      <c r="R365" s="23">
        <v>4</v>
      </c>
      <c r="S365" s="24">
        <f t="shared" si="374"/>
        <v>1.40449950011137</v>
      </c>
      <c r="T365" s="34">
        <f t="shared" si="375"/>
        <v>2.2053845510820484</v>
      </c>
      <c r="U365" s="25">
        <f t="shared" si="376"/>
        <v>1.2390531555108439</v>
      </c>
      <c r="V365" s="26">
        <f t="shared" si="377"/>
        <v>0.22393015729383473</v>
      </c>
      <c r="W365" s="16">
        <f t="shared" si="370"/>
        <v>0.96633139557120451</v>
      </c>
      <c r="Y365" s="6">
        <v>2187</v>
      </c>
      <c r="Z365" s="23">
        <v>4</v>
      </c>
      <c r="AA365" s="24">
        <f t="shared" si="378"/>
        <v>1.5150392358378757</v>
      </c>
      <c r="AB365" s="34">
        <f t="shared" si="379"/>
        <v>2.2856023650676631</v>
      </c>
      <c r="AC365" s="25">
        <f t="shared" si="380"/>
        <v>1.3624651770271745</v>
      </c>
      <c r="AD365" s="26">
        <f t="shared" si="381"/>
        <v>0.42743574829078756</v>
      </c>
      <c r="AE365" s="16">
        <f t="shared" si="371"/>
        <v>0.92313718804048861</v>
      </c>
      <c r="AG365" s="6">
        <v>2187</v>
      </c>
      <c r="AH365" s="23">
        <v>4</v>
      </c>
      <c r="AI365" s="24">
        <f t="shared" si="382"/>
        <v>1.5013644037050233</v>
      </c>
      <c r="AJ365" s="34">
        <f t="shared" si="383"/>
        <v>2.3444579691889968</v>
      </c>
      <c r="AK365" s="25">
        <f t="shared" si="384"/>
        <v>1.4530122602907645</v>
      </c>
      <c r="AL365" s="26">
        <f t="shared" si="385"/>
        <v>0.12057534757070414</v>
      </c>
      <c r="AM365" s="16">
        <f t="shared" si="372"/>
        <v>0.89144570889823238</v>
      </c>
      <c r="AO365" s="6">
        <v>2187</v>
      </c>
      <c r="AP365" s="23">
        <v>4.5</v>
      </c>
      <c r="AQ365" s="24">
        <f t="shared" si="386"/>
        <v>1.6748528528807172</v>
      </c>
      <c r="AR365" s="34">
        <f t="shared" si="387"/>
        <v>2.5988018065381739</v>
      </c>
      <c r="AS365" s="25">
        <f t="shared" si="388"/>
        <v>1.5750797023664214</v>
      </c>
      <c r="AT365" s="26">
        <f t="shared" si="389"/>
        <v>0.25096811893650739</v>
      </c>
      <c r="AU365" s="16">
        <f t="shared" si="373"/>
        <v>1.0237221041717526</v>
      </c>
      <c r="AW365" s="6">
        <v>2187</v>
      </c>
      <c r="AX365" s="23">
        <v>4.5</v>
      </c>
      <c r="AY365" s="24">
        <f t="shared" si="398"/>
        <v>4.1868601538937575</v>
      </c>
      <c r="AZ365" s="34">
        <f t="shared" si="399"/>
        <v>4.2964591000309422</v>
      </c>
      <c r="BA365" s="25">
        <f t="shared" si="400"/>
        <v>4.1868601538937575</v>
      </c>
      <c r="BB365" s="26">
        <f t="shared" si="407"/>
        <v>0.13931731488815621</v>
      </c>
      <c r="BC365" s="16">
        <f t="shared" si="390"/>
        <v>0.10959894613718468</v>
      </c>
      <c r="BD365">
        <v>0</v>
      </c>
      <c r="BF365" s="6">
        <v>2187</v>
      </c>
      <c r="BG365" s="23">
        <v>6.5</v>
      </c>
      <c r="BH365" s="24">
        <f t="shared" si="401"/>
        <v>1.3411511890288199</v>
      </c>
      <c r="BI365" s="34">
        <f t="shared" si="408"/>
        <v>2.3951821984262187</v>
      </c>
      <c r="BJ365" s="25">
        <f t="shared" si="402"/>
        <v>1.2618187668095673</v>
      </c>
      <c r="BK365" s="26">
        <f t="shared" si="409"/>
        <v>0.20898061686049244</v>
      </c>
      <c r="BL365" s="16">
        <f t="shared" si="391"/>
        <v>1.1333634316166514</v>
      </c>
      <c r="BN365" s="6">
        <v>2187</v>
      </c>
      <c r="BO365" s="23">
        <v>6.5</v>
      </c>
      <c r="BP365" s="24">
        <f t="shared" si="403"/>
        <v>4.634308820122091</v>
      </c>
      <c r="BQ365" s="34">
        <f t="shared" si="404"/>
        <v>5.2873007330793591</v>
      </c>
      <c r="BR365" s="25">
        <f t="shared" si="405"/>
        <v>4.634308820122091</v>
      </c>
      <c r="BS365" s="26">
        <f t="shared" si="406"/>
        <v>0.12379812890329721</v>
      </c>
      <c r="BT365" s="16">
        <f t="shared" si="392"/>
        <v>0.65299191295726811</v>
      </c>
      <c r="BU365">
        <v>0</v>
      </c>
    </row>
    <row r="366" spans="1:73" x14ac:dyDescent="0.35">
      <c r="A366" s="6">
        <v>2188</v>
      </c>
      <c r="B366" s="23">
        <v>4</v>
      </c>
      <c r="C366" s="24">
        <f t="shared" si="365"/>
        <v>1.4078697013195749</v>
      </c>
      <c r="D366" s="34">
        <f t="shared" si="366"/>
        <v>2.2610941048215869</v>
      </c>
      <c r="E366" s="25">
        <f t="shared" si="367"/>
        <v>1.3247601612639799</v>
      </c>
      <c r="F366" s="26">
        <f t="shared" si="368"/>
        <v>0.22179504375597819</v>
      </c>
      <c r="G366" s="16">
        <f t="shared" si="369"/>
        <v>0.93633394355760702</v>
      </c>
      <c r="I366" s="14">
        <v>2188</v>
      </c>
      <c r="J366" s="23">
        <v>4</v>
      </c>
      <c r="K366" s="24">
        <f t="shared" si="393"/>
        <v>1.5629452669338977</v>
      </c>
      <c r="L366" s="34">
        <f t="shared" si="394"/>
        <v>2.3857790236294862</v>
      </c>
      <c r="M366" s="25">
        <f t="shared" si="395"/>
        <v>1.5165831132761325</v>
      </c>
      <c r="N366" s="26">
        <f t="shared" si="396"/>
        <v>0.23967589803809813</v>
      </c>
      <c r="O366" s="16">
        <f t="shared" si="397"/>
        <v>0.86919591035335375</v>
      </c>
      <c r="Q366" s="14">
        <v>2188</v>
      </c>
      <c r="R366" s="23">
        <v>4</v>
      </c>
      <c r="S366" s="24">
        <f t="shared" si="374"/>
        <v>1.405317374485981</v>
      </c>
      <c r="T366" s="34">
        <f t="shared" si="375"/>
        <v>2.2059500566514032</v>
      </c>
      <c r="U366" s="25">
        <f t="shared" si="376"/>
        <v>1.239923164079082</v>
      </c>
      <c r="V366" s="26">
        <f t="shared" si="377"/>
        <v>0.22512004369963975</v>
      </c>
      <c r="W366" s="16">
        <f t="shared" si="370"/>
        <v>0.96602689257232122</v>
      </c>
      <c r="Y366" s="14">
        <v>2188</v>
      </c>
      <c r="Z366" s="23">
        <v>4</v>
      </c>
      <c r="AA366" s="24">
        <f t="shared" si="378"/>
        <v>1.5165763367334768</v>
      </c>
      <c r="AB366" s="34">
        <f t="shared" si="379"/>
        <v>2.2866628253284755</v>
      </c>
      <c r="AC366" s="25">
        <f t="shared" si="380"/>
        <v>1.364096654351501</v>
      </c>
      <c r="AD366" s="26">
        <f t="shared" si="381"/>
        <v>0.42964559876009156</v>
      </c>
      <c r="AE366" s="16">
        <f t="shared" si="371"/>
        <v>0.92256617097697458</v>
      </c>
      <c r="AG366" s="14">
        <v>2188</v>
      </c>
      <c r="AH366" s="23">
        <v>4</v>
      </c>
      <c r="AI366" s="24">
        <f t="shared" si="382"/>
        <v>1.5018227333345522</v>
      </c>
      <c r="AJ366" s="34">
        <f t="shared" si="383"/>
        <v>2.3447613986413316</v>
      </c>
      <c r="AK366" s="25">
        <f t="shared" si="384"/>
        <v>1.4534790748328179</v>
      </c>
      <c r="AL366" s="26">
        <f t="shared" si="385"/>
        <v>0.12127598030261333</v>
      </c>
      <c r="AM366" s="16">
        <f t="shared" si="372"/>
        <v>0.89128232380851369</v>
      </c>
      <c r="AO366" s="14">
        <v>2188</v>
      </c>
      <c r="AP366" s="23">
        <v>4.5</v>
      </c>
      <c r="AQ366" s="24">
        <f t="shared" si="386"/>
        <v>1.6758139574169217</v>
      </c>
      <c r="AR366" s="34">
        <f t="shared" si="387"/>
        <v>2.5994485866701398</v>
      </c>
      <c r="AS366" s="25">
        <f t="shared" si="388"/>
        <v>1.576074748723292</v>
      </c>
      <c r="AT366" s="26">
        <f t="shared" si="389"/>
        <v>0.25241361471467594</v>
      </c>
      <c r="AU366" s="16">
        <f t="shared" si="373"/>
        <v>1.0233738379468478</v>
      </c>
      <c r="AW366" s="14">
        <v>2188</v>
      </c>
      <c r="AX366" s="23">
        <v>4.5</v>
      </c>
      <c r="AY366" s="24">
        <f t="shared" si="398"/>
        <v>4.1976446901936564</v>
      </c>
      <c r="AZ366" s="34">
        <f t="shared" si="399"/>
        <v>4.3034690486258764</v>
      </c>
      <c r="BA366" s="25">
        <f t="shared" si="400"/>
        <v>4.1976446901936564</v>
      </c>
      <c r="BB366" s="26">
        <f t="shared" si="407"/>
        <v>0.13931731488815621</v>
      </c>
      <c r="BC366" s="16">
        <f t="shared" si="390"/>
        <v>0.10582435843222004</v>
      </c>
      <c r="BD366">
        <v>0</v>
      </c>
      <c r="BF366" s="14">
        <v>2188</v>
      </c>
      <c r="BG366" s="23">
        <v>6.5</v>
      </c>
      <c r="BH366" s="24">
        <f t="shared" si="401"/>
        <v>1.3420938942082106</v>
      </c>
      <c r="BI366" s="34">
        <f t="shared" si="408"/>
        <v>2.3958043771160158</v>
      </c>
      <c r="BJ366" s="25">
        <f t="shared" si="402"/>
        <v>1.2627759647938701</v>
      </c>
      <c r="BK366" s="26">
        <f t="shared" si="409"/>
        <v>0.21013015206939592</v>
      </c>
      <c r="BL366" s="16">
        <f t="shared" si="391"/>
        <v>1.1330284123221457</v>
      </c>
      <c r="BN366" s="14">
        <v>2188</v>
      </c>
      <c r="BO366" s="23">
        <v>6.5</v>
      </c>
      <c r="BP366" s="24">
        <f t="shared" si="403"/>
        <v>4.6629005374537202</v>
      </c>
      <c r="BQ366" s="34">
        <f t="shared" si="404"/>
        <v>5.3058853493449183</v>
      </c>
      <c r="BR366" s="25">
        <f t="shared" si="405"/>
        <v>4.6629005374537202</v>
      </c>
      <c r="BS366" s="26">
        <f t="shared" si="406"/>
        <v>0.12379812890329721</v>
      </c>
      <c r="BT366" s="16">
        <f t="shared" si="392"/>
        <v>0.64298481189119805</v>
      </c>
      <c r="BU366">
        <v>0</v>
      </c>
    </row>
    <row r="367" spans="1:73" x14ac:dyDescent="0.35">
      <c r="A367" s="14">
        <v>2189</v>
      </c>
      <c r="B367" s="23">
        <v>4</v>
      </c>
      <c r="C367" s="24">
        <f t="shared" si="365"/>
        <v>1.4086958112043226</v>
      </c>
      <c r="D367" s="34">
        <f t="shared" si="366"/>
        <v>2.2616482923639101</v>
      </c>
      <c r="E367" s="25">
        <f t="shared" si="367"/>
        <v>1.3256127574829388</v>
      </c>
      <c r="F367" s="26">
        <f t="shared" si="368"/>
        <v>0.22299914598382434</v>
      </c>
      <c r="G367" s="16">
        <f t="shared" si="369"/>
        <v>0.93603553488097124</v>
      </c>
      <c r="I367" s="6">
        <v>2189</v>
      </c>
      <c r="J367" s="23">
        <v>4</v>
      </c>
      <c r="K367" s="24">
        <f t="shared" si="393"/>
        <v>1.5638350863798276</v>
      </c>
      <c r="L367" s="34">
        <f t="shared" si="394"/>
        <v>2.3863681846121136</v>
      </c>
      <c r="M367" s="25">
        <f t="shared" si="395"/>
        <v>1.5174895147878675</v>
      </c>
      <c r="N367" s="26">
        <f t="shared" si="396"/>
        <v>0.24103900308492049</v>
      </c>
      <c r="O367" s="16">
        <f t="shared" si="397"/>
        <v>0.86887866982424611</v>
      </c>
      <c r="Q367" s="6">
        <v>2189</v>
      </c>
      <c r="R367" s="23">
        <v>4</v>
      </c>
      <c r="S367" s="24">
        <f t="shared" si="374"/>
        <v>1.4061349911382397</v>
      </c>
      <c r="T367" s="34">
        <f t="shared" si="375"/>
        <v>2.2065153840229441</v>
      </c>
      <c r="U367" s="25">
        <f t="shared" si="376"/>
        <v>1.2407928984968373</v>
      </c>
      <c r="V367" s="26">
        <f t="shared" si="377"/>
        <v>0.22630955515749157</v>
      </c>
      <c r="W367" s="16">
        <f t="shared" si="370"/>
        <v>0.96572248552610684</v>
      </c>
      <c r="Y367" s="6">
        <v>2189</v>
      </c>
      <c r="Z367" s="23">
        <v>4</v>
      </c>
      <c r="AA367" s="24">
        <f t="shared" si="378"/>
        <v>1.5181124868377427</v>
      </c>
      <c r="AB367" s="34">
        <f t="shared" si="379"/>
        <v>2.2877226296294673</v>
      </c>
      <c r="AC367" s="25">
        <f t="shared" si="380"/>
        <v>1.3657271225068732</v>
      </c>
      <c r="AD367" s="26">
        <f t="shared" si="381"/>
        <v>0.43185408230111866</v>
      </c>
      <c r="AE367" s="16">
        <f t="shared" si="371"/>
        <v>0.92199550712259404</v>
      </c>
      <c r="AG367" s="6">
        <v>2189</v>
      </c>
      <c r="AH367" s="23">
        <v>4</v>
      </c>
      <c r="AI367" s="24">
        <f t="shared" si="382"/>
        <v>1.5022806018427217</v>
      </c>
      <c r="AJ367" s="34">
        <f t="shared" si="383"/>
        <v>2.3450645360577314</v>
      </c>
      <c r="AK367" s="25">
        <f t="shared" si="384"/>
        <v>1.4539454400888177</v>
      </c>
      <c r="AL367" s="26">
        <f t="shared" si="385"/>
        <v>0.12197648989324962</v>
      </c>
      <c r="AM367" s="16">
        <f t="shared" si="372"/>
        <v>0.8911190959689137</v>
      </c>
      <c r="AO367" s="6">
        <v>2189</v>
      </c>
      <c r="AP367" s="23">
        <v>4.5</v>
      </c>
      <c r="AQ367" s="24">
        <f t="shared" si="386"/>
        <v>1.6767747343772619</v>
      </c>
      <c r="AR367" s="34">
        <f t="shared" si="387"/>
        <v>2.6000951464005722</v>
      </c>
      <c r="AS367" s="25">
        <f t="shared" si="388"/>
        <v>1.5770694560008804</v>
      </c>
      <c r="AT367" s="26">
        <f t="shared" si="389"/>
        <v>0.25385861874911625</v>
      </c>
      <c r="AU367" s="16">
        <f t="shared" si="373"/>
        <v>1.0230256903996917</v>
      </c>
      <c r="AW367" s="6">
        <v>2189</v>
      </c>
      <c r="AX367" s="23">
        <v>4.5</v>
      </c>
      <c r="AY367" s="24">
        <f t="shared" si="398"/>
        <v>4.2080578070633869</v>
      </c>
      <c r="AZ367" s="34">
        <f t="shared" si="399"/>
        <v>4.3102375745912012</v>
      </c>
      <c r="BA367" s="25">
        <f t="shared" si="400"/>
        <v>4.2080578070633869</v>
      </c>
      <c r="BB367" s="26">
        <f t="shared" si="407"/>
        <v>0.13931731488815621</v>
      </c>
      <c r="BC367" s="16">
        <f t="shared" si="390"/>
        <v>0.10217976752781421</v>
      </c>
      <c r="BD367">
        <v>0</v>
      </c>
      <c r="BF367" s="6">
        <v>2189</v>
      </c>
      <c r="BG367" s="23">
        <v>6.5</v>
      </c>
      <c r="BH367" s="24">
        <f t="shared" si="401"/>
        <v>1.343036423133404</v>
      </c>
      <c r="BI367" s="34">
        <f t="shared" si="408"/>
        <v>2.3964264397033004</v>
      </c>
      <c r="BJ367" s="25">
        <f t="shared" si="402"/>
        <v>1.263732984158924</v>
      </c>
      <c r="BK367" s="26">
        <f t="shared" si="409"/>
        <v>0.21127947727192462</v>
      </c>
      <c r="BL367" s="16">
        <f t="shared" si="391"/>
        <v>1.1326934555443764</v>
      </c>
      <c r="BN367" s="6">
        <v>2189</v>
      </c>
      <c r="BO367" s="23">
        <v>6.5</v>
      </c>
      <c r="BP367" s="24">
        <f t="shared" si="403"/>
        <v>4.6910540867172417</v>
      </c>
      <c r="BQ367" s="34">
        <f t="shared" si="404"/>
        <v>5.324185156366207</v>
      </c>
      <c r="BR367" s="25">
        <f t="shared" si="405"/>
        <v>4.6910540867172417</v>
      </c>
      <c r="BS367" s="26">
        <f t="shared" si="406"/>
        <v>0.12379812890329721</v>
      </c>
      <c r="BT367" s="16">
        <f t="shared" si="392"/>
        <v>0.63313106964896537</v>
      </c>
      <c r="BU367">
        <v>0</v>
      </c>
    </row>
    <row r="368" spans="1:73" x14ac:dyDescent="0.35">
      <c r="A368" s="6">
        <v>2190</v>
      </c>
      <c r="B368" s="23">
        <v>4</v>
      </c>
      <c r="C368" s="24">
        <f t="shared" si="365"/>
        <v>1.4095216572169116</v>
      </c>
      <c r="D368" s="34">
        <f t="shared" si="366"/>
        <v>2.2622023029298872</v>
      </c>
      <c r="E368" s="25">
        <f t="shared" si="367"/>
        <v>1.3264650814305956</v>
      </c>
      <c r="F368" s="26">
        <f t="shared" si="368"/>
        <v>0.22420286447348109</v>
      </c>
      <c r="G368" s="16">
        <f t="shared" si="369"/>
        <v>0.93573722149929162</v>
      </c>
      <c r="I368" s="14">
        <v>2190</v>
      </c>
      <c r="J368" s="23">
        <v>4</v>
      </c>
      <c r="K368" s="24">
        <f t="shared" si="393"/>
        <v>1.5647242417899987</v>
      </c>
      <c r="L368" s="34">
        <f t="shared" si="394"/>
        <v>2.3869569179829586</v>
      </c>
      <c r="M368" s="25">
        <f t="shared" si="395"/>
        <v>1.5183952584353206</v>
      </c>
      <c r="N368" s="26">
        <f t="shared" si="396"/>
        <v>0.24240162024241102</v>
      </c>
      <c r="O368" s="16">
        <f t="shared" si="397"/>
        <v>0.86856165954763798</v>
      </c>
      <c r="Q368" s="14">
        <v>2190</v>
      </c>
      <c r="R368" s="23">
        <v>4</v>
      </c>
      <c r="S368" s="24">
        <f t="shared" si="374"/>
        <v>1.4069523501493577</v>
      </c>
      <c r="T368" s="34">
        <f t="shared" si="375"/>
        <v>2.2070805332528218</v>
      </c>
      <c r="U368" s="25">
        <f t="shared" si="376"/>
        <v>1.2416623588504954</v>
      </c>
      <c r="V368" s="26">
        <f t="shared" si="377"/>
        <v>0.22749869178554094</v>
      </c>
      <c r="W368" s="16">
        <f t="shared" si="370"/>
        <v>0.96541817440232647</v>
      </c>
      <c r="Y368" s="14">
        <v>2190</v>
      </c>
      <c r="Z368" s="23">
        <v>4</v>
      </c>
      <c r="AA368" s="24">
        <f t="shared" si="378"/>
        <v>1.5196476867387967</v>
      </c>
      <c r="AB368" s="34">
        <f t="shared" si="379"/>
        <v>2.2887817783763893</v>
      </c>
      <c r="AC368" s="25">
        <f t="shared" si="380"/>
        <v>1.3673565821175222</v>
      </c>
      <c r="AD368" s="26">
        <f t="shared" si="381"/>
        <v>0.434061199759398</v>
      </c>
      <c r="AE368" s="16">
        <f t="shared" si="371"/>
        <v>0.9214251962588671</v>
      </c>
      <c r="AG368" s="14">
        <v>2190</v>
      </c>
      <c r="AH368" s="23">
        <v>4</v>
      </c>
      <c r="AI368" s="24">
        <f t="shared" si="382"/>
        <v>1.5027380296749555</v>
      </c>
      <c r="AJ368" s="34">
        <f t="shared" si="383"/>
        <v>2.3453673942586875</v>
      </c>
      <c r="AK368" s="25">
        <f t="shared" si="384"/>
        <v>1.454411375782596</v>
      </c>
      <c r="AL368" s="26">
        <f t="shared" si="385"/>
        <v>0.12267687618154469</v>
      </c>
      <c r="AM368" s="16">
        <f t="shared" si="372"/>
        <v>0.8909560184760914</v>
      </c>
      <c r="AO368" s="14">
        <v>2190</v>
      </c>
      <c r="AP368" s="23">
        <v>4.5</v>
      </c>
      <c r="AQ368" s="24">
        <f t="shared" si="386"/>
        <v>1.67773518393621</v>
      </c>
      <c r="AR368" s="34">
        <f t="shared" si="387"/>
        <v>2.6007414858425228</v>
      </c>
      <c r="AS368" s="25">
        <f t="shared" si="388"/>
        <v>1.5780638243731115</v>
      </c>
      <c r="AT368" s="26">
        <f t="shared" si="389"/>
        <v>0.25530313120655246</v>
      </c>
      <c r="AU368" s="16">
        <f t="shared" si="373"/>
        <v>1.0226776614694113</v>
      </c>
      <c r="AW368" s="14">
        <v>2190</v>
      </c>
      <c r="AX368" s="23">
        <v>4.5</v>
      </c>
      <c r="AY368" s="24">
        <f t="shared" si="398"/>
        <v>4.2181122961881243</v>
      </c>
      <c r="AZ368" s="34">
        <f t="shared" si="399"/>
        <v>4.3167729925222806</v>
      </c>
      <c r="BA368" s="25">
        <f t="shared" si="400"/>
        <v>4.2181122961881243</v>
      </c>
      <c r="BB368" s="26">
        <f t="shared" si="407"/>
        <v>0.13931731488815621</v>
      </c>
      <c r="BC368" s="16">
        <f t="shared" si="390"/>
        <v>9.8660696334156306E-2</v>
      </c>
      <c r="BD368">
        <v>0</v>
      </c>
      <c r="BF368" s="14">
        <v>2190</v>
      </c>
      <c r="BG368" s="23">
        <v>6.5</v>
      </c>
      <c r="BH368" s="24">
        <f t="shared" si="401"/>
        <v>1.3439787761766884</v>
      </c>
      <c r="BI368" s="34">
        <f t="shared" si="408"/>
        <v>2.3970483864146797</v>
      </c>
      <c r="BJ368" s="25">
        <f t="shared" si="402"/>
        <v>1.264689825253354</v>
      </c>
      <c r="BK368" s="26">
        <f t="shared" si="409"/>
        <v>0.21242859250269758</v>
      </c>
      <c r="BL368" s="16">
        <f t="shared" si="391"/>
        <v>1.1323585611613256</v>
      </c>
      <c r="BN368" s="14">
        <v>2190</v>
      </c>
      <c r="BO368" s="23">
        <v>6.5</v>
      </c>
      <c r="BP368" s="24">
        <f t="shared" si="403"/>
        <v>4.7187761828383001</v>
      </c>
      <c r="BQ368" s="34">
        <f t="shared" si="404"/>
        <v>5.3422045188448948</v>
      </c>
      <c r="BR368" s="25">
        <f t="shared" si="405"/>
        <v>4.7187761828383001</v>
      </c>
      <c r="BS368" s="26">
        <f t="shared" si="406"/>
        <v>0.12379812890329721</v>
      </c>
      <c r="BT368" s="16">
        <f t="shared" si="392"/>
        <v>0.62342833600659464</v>
      </c>
      <c r="BU368">
        <v>0</v>
      </c>
    </row>
    <row r="369" spans="1:73" x14ac:dyDescent="0.35">
      <c r="A369" s="6">
        <v>2191</v>
      </c>
      <c r="B369" s="23">
        <v>4</v>
      </c>
      <c r="C369" s="24">
        <f t="shared" si="365"/>
        <v>1.4103472395007106</v>
      </c>
      <c r="D369" s="34">
        <f t="shared" si="366"/>
        <v>2.2627561366117233</v>
      </c>
      <c r="E369" s="25">
        <f t="shared" si="367"/>
        <v>1.3273171332488047</v>
      </c>
      <c r="F369" s="26">
        <f t="shared" si="368"/>
        <v>0.22540619934669712</v>
      </c>
      <c r="G369" s="16">
        <f t="shared" si="369"/>
        <v>0.93543900336291852</v>
      </c>
      <c r="I369" s="6">
        <v>2191</v>
      </c>
      <c r="J369" s="23">
        <v>4</v>
      </c>
      <c r="K369" s="24">
        <f t="shared" si="393"/>
        <v>1.5656127518530718</v>
      </c>
      <c r="L369" s="34">
        <f t="shared" si="394"/>
        <v>2.3875452354603537</v>
      </c>
      <c r="M369" s="25">
        <f t="shared" si="395"/>
        <v>1.5193003622466983</v>
      </c>
      <c r="N369" s="26">
        <f t="shared" si="396"/>
        <v>0.24376374934848083</v>
      </c>
      <c r="O369" s="16">
        <f t="shared" si="397"/>
        <v>0.8682448732136554</v>
      </c>
      <c r="Q369" s="6">
        <v>2191</v>
      </c>
      <c r="R369" s="23">
        <v>4</v>
      </c>
      <c r="S369" s="24">
        <f t="shared" si="374"/>
        <v>1.4077694516005186</v>
      </c>
      <c r="T369" s="34">
        <f t="shared" si="375"/>
        <v>2.2076455043971737</v>
      </c>
      <c r="U369" s="25">
        <f t="shared" si="376"/>
        <v>1.242531545226421</v>
      </c>
      <c r="V369" s="26">
        <f t="shared" si="377"/>
        <v>0.22868745370190136</v>
      </c>
      <c r="W369" s="16">
        <f t="shared" si="370"/>
        <v>0.96511395917075271</v>
      </c>
      <c r="Y369" s="6">
        <v>2191</v>
      </c>
      <c r="Z369" s="23">
        <v>4</v>
      </c>
      <c r="AA369" s="24">
        <f t="shared" si="378"/>
        <v>1.5211819370243953</v>
      </c>
      <c r="AB369" s="34">
        <f t="shared" si="379"/>
        <v>2.289840271974743</v>
      </c>
      <c r="AC369" s="25">
        <f t="shared" si="380"/>
        <v>1.3689850338072975</v>
      </c>
      <c r="AD369" s="26">
        <f t="shared" si="381"/>
        <v>0.43626695197993565</v>
      </c>
      <c r="AE369" s="16">
        <f t="shared" si="371"/>
        <v>0.92085523816744552</v>
      </c>
      <c r="AG369" s="6">
        <v>2191</v>
      </c>
      <c r="AH369" s="23">
        <v>4</v>
      </c>
      <c r="AI369" s="24">
        <f t="shared" si="382"/>
        <v>1.5031950361770985</v>
      </c>
      <c r="AJ369" s="34">
        <f t="shared" si="383"/>
        <v>2.3456699853752152</v>
      </c>
      <c r="AK369" s="25">
        <f t="shared" si="384"/>
        <v>1.4548769005772544</v>
      </c>
      <c r="AL369" s="26">
        <f t="shared" si="385"/>
        <v>0.12337713901632504</v>
      </c>
      <c r="AM369" s="16">
        <f t="shared" si="372"/>
        <v>0.89079308479796082</v>
      </c>
      <c r="AO369" s="6">
        <v>2191</v>
      </c>
      <c r="AP369" s="23">
        <v>4.5</v>
      </c>
      <c r="AQ369" s="24">
        <f t="shared" si="386"/>
        <v>1.6786953062617016</v>
      </c>
      <c r="AR369" s="34">
        <f t="shared" si="387"/>
        <v>2.6013876051050966</v>
      </c>
      <c r="AS369" s="25">
        <f t="shared" si="388"/>
        <v>1.5790578540078406</v>
      </c>
      <c r="AT369" s="26">
        <f t="shared" si="389"/>
        <v>0.25674715225370986</v>
      </c>
      <c r="AU369" s="16">
        <f t="shared" si="373"/>
        <v>1.022329751097256</v>
      </c>
      <c r="AW369" s="6">
        <v>2191</v>
      </c>
      <c r="AX369" s="23">
        <v>4.5</v>
      </c>
      <c r="AY369" s="24">
        <f t="shared" si="398"/>
        <v>4.2278205087074054</v>
      </c>
      <c r="AZ369" s="34">
        <f t="shared" si="399"/>
        <v>4.3230833306598138</v>
      </c>
      <c r="BA369" s="25">
        <f t="shared" si="400"/>
        <v>4.2278205087074054</v>
      </c>
      <c r="BB369" s="26">
        <f t="shared" si="407"/>
        <v>0.13931731488815621</v>
      </c>
      <c r="BC369" s="16">
        <f t="shared" si="390"/>
        <v>9.5262821952408316E-2</v>
      </c>
      <c r="BD369">
        <v>0</v>
      </c>
      <c r="BF369" s="6">
        <v>2191</v>
      </c>
      <c r="BG369" s="23">
        <v>6.5</v>
      </c>
      <c r="BH369" s="24">
        <f t="shared" si="401"/>
        <v>1.3449209536813465</v>
      </c>
      <c r="BI369" s="34">
        <f t="shared" si="408"/>
        <v>2.3976702174592472</v>
      </c>
      <c r="BJ369" s="25">
        <f t="shared" si="402"/>
        <v>1.2656464883988419</v>
      </c>
      <c r="BK369" s="26">
        <f t="shared" si="409"/>
        <v>0.21357749779664692</v>
      </c>
      <c r="BL369" s="16">
        <f t="shared" si="391"/>
        <v>1.1320237290604054</v>
      </c>
      <c r="BN369" s="6">
        <v>2191</v>
      </c>
      <c r="BO369" s="23">
        <v>6.5</v>
      </c>
      <c r="BP369" s="24">
        <f t="shared" si="403"/>
        <v>4.7460734378363032</v>
      </c>
      <c r="BQ369" s="34">
        <f t="shared" si="404"/>
        <v>5.3599477345935966</v>
      </c>
      <c r="BR369" s="25">
        <f t="shared" si="405"/>
        <v>4.7460734378363032</v>
      </c>
      <c r="BS369" s="26">
        <f t="shared" si="406"/>
        <v>0.12379812890329721</v>
      </c>
      <c r="BT369" s="16">
        <f t="shared" si="392"/>
        <v>0.61387429675729344</v>
      </c>
      <c r="BU369">
        <v>0</v>
      </c>
    </row>
    <row r="370" spans="1:73" x14ac:dyDescent="0.35">
      <c r="A370" s="14">
        <v>2192</v>
      </c>
      <c r="B370" s="23">
        <v>4</v>
      </c>
      <c r="C370" s="24">
        <f t="shared" si="365"/>
        <v>1.4111725581931234</v>
      </c>
      <c r="D370" s="34">
        <f t="shared" si="366"/>
        <v>2.263309793498018</v>
      </c>
      <c r="E370" s="25">
        <f t="shared" si="367"/>
        <v>1.3281689130738741</v>
      </c>
      <c r="F370" s="26">
        <f t="shared" si="368"/>
        <v>0.22660915072523696</v>
      </c>
      <c r="G370" s="16">
        <f t="shared" si="369"/>
        <v>0.93514088042414389</v>
      </c>
      <c r="I370" s="14">
        <v>2192</v>
      </c>
      <c r="J370" s="23">
        <v>4</v>
      </c>
      <c r="K370" s="24">
        <f t="shared" si="393"/>
        <v>1.5665006342542303</v>
      </c>
      <c r="L370" s="34">
        <f t="shared" si="394"/>
        <v>2.3881331481336439</v>
      </c>
      <c r="M370" s="25">
        <f t="shared" si="395"/>
        <v>1.5202048432825293</v>
      </c>
      <c r="N370" s="26">
        <f t="shared" si="396"/>
        <v>0.24512539025941321</v>
      </c>
      <c r="O370" s="16">
        <f t="shared" si="397"/>
        <v>0.86792830485111461</v>
      </c>
      <c r="Q370" s="14">
        <v>2192</v>
      </c>
      <c r="R370" s="23">
        <v>4</v>
      </c>
      <c r="S370" s="24">
        <f t="shared" si="374"/>
        <v>1.4085862955728858</v>
      </c>
      <c r="T370" s="34">
        <f t="shared" si="375"/>
        <v>2.2082102975121156</v>
      </c>
      <c r="U370" s="25">
        <f t="shared" si="376"/>
        <v>1.2434004577109474</v>
      </c>
      <c r="V370" s="26">
        <f t="shared" si="377"/>
        <v>0.22987584102464911</v>
      </c>
      <c r="W370" s="16">
        <f t="shared" si="370"/>
        <v>0.96480983980116819</v>
      </c>
      <c r="Y370" s="14">
        <v>2192</v>
      </c>
      <c r="Z370" s="23">
        <v>4</v>
      </c>
      <c r="AA370" s="24">
        <f t="shared" si="378"/>
        <v>1.5227152382819371</v>
      </c>
      <c r="AB370" s="34">
        <f t="shared" si="379"/>
        <v>2.2908981108297759</v>
      </c>
      <c r="AC370" s="25">
        <f t="shared" si="380"/>
        <v>1.3706124781996556</v>
      </c>
      <c r="AD370" s="26">
        <f t="shared" si="381"/>
        <v>0.43847133980721509</v>
      </c>
      <c r="AE370" s="16">
        <f t="shared" si="371"/>
        <v>0.92028563263012031</v>
      </c>
      <c r="AG370" s="14">
        <v>2192</v>
      </c>
      <c r="AH370" s="23">
        <v>4</v>
      </c>
      <c r="AI370" s="24">
        <f t="shared" si="382"/>
        <v>1.5036516396545918</v>
      </c>
      <c r="AJ370" s="34">
        <f t="shared" si="383"/>
        <v>2.3459723208859637</v>
      </c>
      <c r="AK370" s="25">
        <f t="shared" si="384"/>
        <v>1.4553420321322523</v>
      </c>
      <c r="AL370" s="26">
        <f t="shared" si="385"/>
        <v>0.12407727825577923</v>
      </c>
      <c r="AM370" s="16">
        <f t="shared" si="372"/>
        <v>0.89063028875371142</v>
      </c>
      <c r="AO370" s="14">
        <v>2192</v>
      </c>
      <c r="AP370" s="23">
        <v>4.5</v>
      </c>
      <c r="AQ370" s="24">
        <f t="shared" si="386"/>
        <v>1.6796551015158105</v>
      </c>
      <c r="AR370" s="34">
        <f t="shared" si="387"/>
        <v>2.6020335042938507</v>
      </c>
      <c r="AS370" s="25">
        <f t="shared" si="388"/>
        <v>1.5800515450674628</v>
      </c>
      <c r="AT370" s="26">
        <f t="shared" si="389"/>
        <v>0.25819068205730911</v>
      </c>
      <c r="AU370" s="16">
        <f t="shared" si="373"/>
        <v>1.0219819592263879</v>
      </c>
      <c r="AW370" s="14">
        <v>2192</v>
      </c>
      <c r="AX370" s="23">
        <v>4.5</v>
      </c>
      <c r="AY370" s="24">
        <f t="shared" si="398"/>
        <v>4.2371943703875221</v>
      </c>
      <c r="AZ370" s="34">
        <f t="shared" si="399"/>
        <v>4.3291763407518893</v>
      </c>
      <c r="BA370" s="25">
        <f t="shared" si="400"/>
        <v>4.2371943703875221</v>
      </c>
      <c r="BB370" s="26">
        <f t="shared" si="407"/>
        <v>0.13931731488815621</v>
      </c>
      <c r="BC370" s="16">
        <f t="shared" si="390"/>
        <v>9.1981970364367172E-2</v>
      </c>
      <c r="BD370">
        <v>0</v>
      </c>
      <c r="BF370" s="14">
        <v>2192</v>
      </c>
      <c r="BG370" s="23">
        <v>6.5</v>
      </c>
      <c r="BH370" s="24">
        <f t="shared" si="401"/>
        <v>1.3458629559641295</v>
      </c>
      <c r="BI370" s="34">
        <f t="shared" si="408"/>
        <v>2.3982919330300634</v>
      </c>
      <c r="BJ370" s="25">
        <f t="shared" si="402"/>
        <v>1.2666029738924054</v>
      </c>
      <c r="BK370" s="26">
        <f t="shared" si="409"/>
        <v>0.21472619318899075</v>
      </c>
      <c r="BL370" s="16">
        <f t="shared" si="391"/>
        <v>1.131688959137658</v>
      </c>
      <c r="BN370" s="14">
        <v>2192</v>
      </c>
      <c r="BO370" s="23">
        <v>6.5</v>
      </c>
      <c r="BP370" s="24">
        <f t="shared" si="403"/>
        <v>4.7729523624014618</v>
      </c>
      <c r="BQ370" s="34">
        <f t="shared" si="404"/>
        <v>5.3774190355609504</v>
      </c>
      <c r="BR370" s="25">
        <f t="shared" si="405"/>
        <v>4.7729523624014618</v>
      </c>
      <c r="BS370" s="26">
        <f t="shared" si="406"/>
        <v>0.12379812890329721</v>
      </c>
      <c r="BT370" s="16">
        <f t="shared" si="392"/>
        <v>0.60446667315948854</v>
      </c>
      <c r="BU370">
        <v>0</v>
      </c>
    </row>
    <row r="371" spans="1:73" x14ac:dyDescent="0.35">
      <c r="A371" s="6">
        <v>2193</v>
      </c>
      <c r="B371" s="23">
        <v>4</v>
      </c>
      <c r="C371" s="24">
        <f t="shared" si="365"/>
        <v>1.4119976134261814</v>
      </c>
      <c r="D371" s="34">
        <f t="shared" si="366"/>
        <v>2.2638632736741249</v>
      </c>
      <c r="E371" s="25">
        <f t="shared" si="367"/>
        <v>1.329020421037115</v>
      </c>
      <c r="F371" s="26">
        <f t="shared" si="368"/>
        <v>0.22781171873087561</v>
      </c>
      <c r="G371" s="16">
        <f t="shared" si="369"/>
        <v>0.93484285263700984</v>
      </c>
      <c r="I371" s="6">
        <v>2193</v>
      </c>
      <c r="J371" s="23">
        <v>4</v>
      </c>
      <c r="K371" s="24">
        <f t="shared" si="393"/>
        <v>1.5673879057293925</v>
      </c>
      <c r="L371" s="34">
        <f t="shared" si="394"/>
        <v>2.3887206664971634</v>
      </c>
      <c r="M371" s="25">
        <f t="shared" si="395"/>
        <v>1.5211087176879436</v>
      </c>
      <c r="N371" s="26">
        <f t="shared" si="396"/>
        <v>0.24648654284886759</v>
      </c>
      <c r="O371" s="16">
        <f t="shared" si="397"/>
        <v>0.86761194880921977</v>
      </c>
      <c r="Q371" s="6">
        <v>2193</v>
      </c>
      <c r="R371" s="23">
        <v>4</v>
      </c>
      <c r="S371" s="24">
        <f t="shared" si="374"/>
        <v>1.4094028821475941</v>
      </c>
      <c r="T371" s="34">
        <f t="shared" si="375"/>
        <v>2.208774912653749</v>
      </c>
      <c r="U371" s="25">
        <f t="shared" si="376"/>
        <v>1.2442690963903831</v>
      </c>
      <c r="V371" s="26">
        <f t="shared" si="377"/>
        <v>0.23106385387182329</v>
      </c>
      <c r="W371" s="16">
        <f t="shared" si="370"/>
        <v>0.96450581626336596</v>
      </c>
      <c r="Y371" s="6">
        <v>2193</v>
      </c>
      <c r="Z371" s="23">
        <v>4</v>
      </c>
      <c r="AA371" s="24">
        <f t="shared" si="378"/>
        <v>1.5242475910984497</v>
      </c>
      <c r="AB371" s="34">
        <f t="shared" si="379"/>
        <v>2.291955295346491</v>
      </c>
      <c r="AC371" s="25">
        <f t="shared" si="380"/>
        <v>1.3722389159176784</v>
      </c>
      <c r="AD371" s="26">
        <f t="shared" si="381"/>
        <v>0.44067436408519728</v>
      </c>
      <c r="AE371" s="16">
        <f t="shared" si="371"/>
        <v>0.91971637942881257</v>
      </c>
      <c r="AG371" s="6">
        <v>2193</v>
      </c>
      <c r="AH371" s="23">
        <v>4</v>
      </c>
      <c r="AI371" s="24">
        <f t="shared" si="382"/>
        <v>1.5041078574284699</v>
      </c>
      <c r="AJ371" s="34">
        <f t="shared" si="383"/>
        <v>2.3462744116523262</v>
      </c>
      <c r="AK371" s="25">
        <f t="shared" si="384"/>
        <v>1.4558067871574252</v>
      </c>
      <c r="AL371" s="26">
        <f t="shared" si="385"/>
        <v>0.12477729376695379</v>
      </c>
      <c r="AM371" s="16">
        <f t="shared" si="372"/>
        <v>0.89046762449490102</v>
      </c>
      <c r="AO371" s="6">
        <v>2193</v>
      </c>
      <c r="AP371" s="23">
        <v>4.5</v>
      </c>
      <c r="AQ371" s="24">
        <f t="shared" si="386"/>
        <v>1.6806145698553394</v>
      </c>
      <c r="AR371" s="34">
        <f t="shared" si="387"/>
        <v>2.6026791835111607</v>
      </c>
      <c r="AS371" s="25">
        <f t="shared" si="388"/>
        <v>1.5810448977094782</v>
      </c>
      <c r="AT371" s="26">
        <f t="shared" si="389"/>
        <v>0.25963372078406072</v>
      </c>
      <c r="AU371" s="16">
        <f t="shared" si="373"/>
        <v>1.0216342858016825</v>
      </c>
      <c r="AW371" s="6">
        <v>2193</v>
      </c>
      <c r="AX371" s="23">
        <v>4.5</v>
      </c>
      <c r="AY371" s="24">
        <f t="shared" si="398"/>
        <v>4.2462453962713758</v>
      </c>
      <c r="AZ371" s="34">
        <f t="shared" si="399"/>
        <v>4.3350595075763945</v>
      </c>
      <c r="BA371" s="25">
        <f t="shared" si="400"/>
        <v>4.2462453962713758</v>
      </c>
      <c r="BB371" s="26">
        <f t="shared" si="407"/>
        <v>0.13931731488815621</v>
      </c>
      <c r="BC371" s="16">
        <f t="shared" si="390"/>
        <v>8.8814111305018706E-2</v>
      </c>
      <c r="BD371">
        <v>0</v>
      </c>
      <c r="BF371" s="6">
        <v>2193</v>
      </c>
      <c r="BG371" s="23">
        <v>6.5</v>
      </c>
      <c r="BH371" s="24">
        <f t="shared" si="401"/>
        <v>1.3468047833175043</v>
      </c>
      <c r="BI371" s="34">
        <f t="shared" si="408"/>
        <v>2.3989135333055307</v>
      </c>
      <c r="BJ371" s="25">
        <f t="shared" si="402"/>
        <v>1.2675592820085089</v>
      </c>
      <c r="BK371" s="26">
        <f t="shared" si="409"/>
        <v>0.21587467871520807</v>
      </c>
      <c r="BL371" s="16">
        <f t="shared" si="391"/>
        <v>1.1313542512970218</v>
      </c>
      <c r="BN371" s="6">
        <v>2193</v>
      </c>
      <c r="BO371" s="23">
        <v>6.5</v>
      </c>
      <c r="BP371" s="24">
        <f t="shared" si="403"/>
        <v>4.7994193674476593</v>
      </c>
      <c r="BQ371" s="34">
        <f t="shared" si="404"/>
        <v>5.3946225888409787</v>
      </c>
      <c r="BR371" s="25">
        <f t="shared" si="405"/>
        <v>4.7994193674476593</v>
      </c>
      <c r="BS371" s="26">
        <f t="shared" si="406"/>
        <v>0.12379812890329721</v>
      </c>
      <c r="BT371" s="16">
        <f t="shared" si="392"/>
        <v>0.59520322139331938</v>
      </c>
      <c r="BU371">
        <v>0</v>
      </c>
    </row>
    <row r="372" spans="1:73" x14ac:dyDescent="0.35">
      <c r="A372" s="6">
        <v>2194</v>
      </c>
      <c r="B372" s="23">
        <v>4</v>
      </c>
      <c r="C372" s="24">
        <f t="shared" si="365"/>
        <v>1.4128224053270755</v>
      </c>
      <c r="D372" s="34">
        <f t="shared" si="366"/>
        <v>2.2644165772224718</v>
      </c>
      <c r="E372" s="25">
        <f t="shared" si="367"/>
        <v>1.3298716572653413</v>
      </c>
      <c r="F372" s="26">
        <f t="shared" si="368"/>
        <v>0.22901390348539349</v>
      </c>
      <c r="G372" s="16">
        <f t="shared" si="369"/>
        <v>0.93454491995713052</v>
      </c>
      <c r="I372" s="14">
        <v>2194</v>
      </c>
      <c r="J372" s="23">
        <v>4</v>
      </c>
      <c r="K372" s="24">
        <f t="shared" si="393"/>
        <v>1.5682745821164952</v>
      </c>
      <c r="L372" s="34">
        <f t="shared" si="394"/>
        <v>2.3893078004823831</v>
      </c>
      <c r="M372" s="25">
        <f t="shared" si="395"/>
        <v>1.5220120007421278</v>
      </c>
      <c r="N372" s="26">
        <f t="shared" si="396"/>
        <v>0.24784720700693721</v>
      </c>
      <c r="O372" s="16">
        <f t="shared" si="397"/>
        <v>0.86729579974025528</v>
      </c>
      <c r="Q372" s="14">
        <v>2194</v>
      </c>
      <c r="R372" s="23">
        <v>4</v>
      </c>
      <c r="S372" s="24">
        <f t="shared" si="374"/>
        <v>1.4102192114057543</v>
      </c>
      <c r="T372" s="34">
        <f t="shared" si="375"/>
        <v>2.2093393498781531</v>
      </c>
      <c r="U372" s="25">
        <f t="shared" si="376"/>
        <v>1.2451374613510047</v>
      </c>
      <c r="V372" s="26">
        <f t="shared" si="377"/>
        <v>0.23225149236142581</v>
      </c>
      <c r="W372" s="16">
        <f t="shared" si="370"/>
        <v>0.96420188852714839</v>
      </c>
      <c r="Y372" s="14">
        <v>2194</v>
      </c>
      <c r="Z372" s="23">
        <v>4</v>
      </c>
      <c r="AA372" s="24">
        <f t="shared" si="378"/>
        <v>1.5257789960606085</v>
      </c>
      <c r="AB372" s="34">
        <f t="shared" si="379"/>
        <v>2.2930118259296326</v>
      </c>
      <c r="AC372" s="25">
        <f t="shared" si="380"/>
        <v>1.37386434758405</v>
      </c>
      <c r="AD372" s="26">
        <f t="shared" si="381"/>
        <v>0.44287602565732131</v>
      </c>
      <c r="AE372" s="16">
        <f t="shared" si="371"/>
        <v>0.91914747834558264</v>
      </c>
      <c r="AG372" s="14">
        <v>2194</v>
      </c>
      <c r="AH372" s="23">
        <v>4</v>
      </c>
      <c r="AI372" s="24">
        <f t="shared" si="382"/>
        <v>1.5045637058883403</v>
      </c>
      <c r="AJ372" s="34">
        <f t="shared" si="383"/>
        <v>2.3465762679516597</v>
      </c>
      <c r="AK372" s="25">
        <f t="shared" si="384"/>
        <v>1.4562711814640925</v>
      </c>
      <c r="AL372" s="26">
        <f t="shared" si="385"/>
        <v>0.12547718542527622</v>
      </c>
      <c r="AM372" s="16">
        <f t="shared" si="372"/>
        <v>0.89030508648756723</v>
      </c>
      <c r="AO372" s="14">
        <v>2194</v>
      </c>
      <c r="AP372" s="23">
        <v>4.5</v>
      </c>
      <c r="AQ372" s="24">
        <f t="shared" si="386"/>
        <v>1.6815737114323637</v>
      </c>
      <c r="AR372" s="34">
        <f t="shared" si="387"/>
        <v>2.6033246428565375</v>
      </c>
      <c r="AS372" s="25">
        <f t="shared" si="388"/>
        <v>1.582037912086981</v>
      </c>
      <c r="AT372" s="26">
        <f t="shared" si="389"/>
        <v>0.26107626860066047</v>
      </c>
      <c r="AU372" s="16">
        <f t="shared" si="373"/>
        <v>1.0212867307695566</v>
      </c>
      <c r="AW372" s="14">
        <v>2194</v>
      </c>
      <c r="AX372" s="23">
        <v>4.5</v>
      </c>
      <c r="AY372" s="24">
        <f t="shared" si="398"/>
        <v>4.2549847048237899</v>
      </c>
      <c r="AZ372" s="34">
        <f t="shared" si="399"/>
        <v>4.3407400581354638</v>
      </c>
      <c r="BA372" s="25">
        <f t="shared" si="400"/>
        <v>4.2549847048237899</v>
      </c>
      <c r="BB372" s="26">
        <f t="shared" si="407"/>
        <v>0.13931731488815621</v>
      </c>
      <c r="BC372" s="16">
        <f t="shared" si="390"/>
        <v>8.5755353311673943E-2</v>
      </c>
      <c r="BD372">
        <v>0</v>
      </c>
      <c r="BF372" s="14">
        <v>2194</v>
      </c>
      <c r="BG372" s="23">
        <v>6.5</v>
      </c>
      <c r="BH372" s="24">
        <f t="shared" si="401"/>
        <v>1.3477464360117284</v>
      </c>
      <c r="BI372" s="34">
        <f t="shared" si="408"/>
        <v>2.3995350184506323</v>
      </c>
      <c r="BJ372" s="25">
        <f t="shared" si="402"/>
        <v>1.2685154130009726</v>
      </c>
      <c r="BK372" s="26">
        <f t="shared" si="409"/>
        <v>0.21702295441101613</v>
      </c>
      <c r="BL372" s="16">
        <f t="shared" si="391"/>
        <v>1.1310196054496597</v>
      </c>
      <c r="BN372" s="14">
        <v>2194</v>
      </c>
      <c r="BO372" s="23">
        <v>6.5</v>
      </c>
      <c r="BP372" s="24">
        <f t="shared" si="403"/>
        <v>4.8254807656415242</v>
      </c>
      <c r="BQ372" s="34">
        <f t="shared" si="404"/>
        <v>5.4115624976669903</v>
      </c>
      <c r="BR372" s="25">
        <f t="shared" si="405"/>
        <v>4.8254807656415242</v>
      </c>
      <c r="BS372" s="26">
        <f t="shared" si="406"/>
        <v>0.12379812890329721</v>
      </c>
      <c r="BT372" s="16">
        <f t="shared" si="392"/>
        <v>0.5860817320254661</v>
      </c>
      <c r="BU372">
        <v>0</v>
      </c>
    </row>
    <row r="373" spans="1:73" x14ac:dyDescent="0.35">
      <c r="A373" s="14">
        <v>2195</v>
      </c>
      <c r="B373" s="23">
        <v>4</v>
      </c>
      <c r="C373" s="24">
        <f t="shared" si="365"/>
        <v>1.4136469340186413</v>
      </c>
      <c r="D373" s="34">
        <f t="shared" si="366"/>
        <v>2.264969704222854</v>
      </c>
      <c r="E373" s="25">
        <f t="shared" si="367"/>
        <v>1.3307226218813137</v>
      </c>
      <c r="F373" s="26">
        <f t="shared" si="368"/>
        <v>0.23021570511057216</v>
      </c>
      <c r="G373" s="16">
        <f t="shared" si="369"/>
        <v>0.9342470823415403</v>
      </c>
      <c r="I373" s="6">
        <v>2195</v>
      </c>
      <c r="J373" s="23">
        <v>4</v>
      </c>
      <c r="K373" s="24">
        <f t="shared" si="393"/>
        <v>1.5691606784040073</v>
      </c>
      <c r="L373" s="34">
        <f t="shared" si="394"/>
        <v>2.3898945594883214</v>
      </c>
      <c r="M373" s="25">
        <f t="shared" si="395"/>
        <v>1.5229147069051097</v>
      </c>
      <c r="N373" s="26">
        <f t="shared" si="396"/>
        <v>0.24920738263925774</v>
      </c>
      <c r="O373" s="16">
        <f t="shared" si="397"/>
        <v>0.86697985258321175</v>
      </c>
      <c r="Q373" s="6">
        <v>2195</v>
      </c>
      <c r="R373" s="23">
        <v>4</v>
      </c>
      <c r="S373" s="24">
        <f t="shared" si="374"/>
        <v>1.4110352834284472</v>
      </c>
      <c r="T373" s="34">
        <f t="shared" si="375"/>
        <v>2.2099036092413904</v>
      </c>
      <c r="U373" s="25">
        <f t="shared" si="376"/>
        <v>1.2460055526790625</v>
      </c>
      <c r="V373" s="26">
        <f t="shared" si="377"/>
        <v>0.23343875661142138</v>
      </c>
      <c r="W373" s="16">
        <f t="shared" si="370"/>
        <v>0.96389805656232785</v>
      </c>
      <c r="Y373" s="6">
        <v>2195</v>
      </c>
      <c r="Z373" s="23">
        <v>4</v>
      </c>
      <c r="AA373" s="24">
        <f t="shared" si="378"/>
        <v>1.5273094537547141</v>
      </c>
      <c r="AB373" s="34">
        <f t="shared" si="379"/>
        <v>2.2940677029837016</v>
      </c>
      <c r="AC373" s="25">
        <f t="shared" si="380"/>
        <v>1.375488773821079</v>
      </c>
      <c r="AD373" s="26">
        <f t="shared" si="381"/>
        <v>0.44507632536650443</v>
      </c>
      <c r="AE373" s="16">
        <f t="shared" si="371"/>
        <v>0.91857892916262252</v>
      </c>
      <c r="AG373" s="6">
        <v>2195</v>
      </c>
      <c r="AH373" s="23">
        <v>4</v>
      </c>
      <c r="AI373" s="24">
        <f t="shared" si="382"/>
        <v>1.5050192005425147</v>
      </c>
      <c r="AJ373" s="34">
        <f t="shared" si="383"/>
        <v>2.3468778995087169</v>
      </c>
      <c r="AK373" s="25">
        <f t="shared" si="384"/>
        <v>1.4567352300134107</v>
      </c>
      <c r="AL373" s="26">
        <f t="shared" si="385"/>
        <v>0.12617695311410382</v>
      </c>
      <c r="AM373" s="16">
        <f t="shared" si="372"/>
        <v>0.89014266949530629</v>
      </c>
      <c r="AO373" s="6">
        <v>2195</v>
      </c>
      <c r="AP373" s="23">
        <v>4.5</v>
      </c>
      <c r="AQ373" s="24">
        <f t="shared" si="386"/>
        <v>1.6825325263947053</v>
      </c>
      <c r="AR373" s="34">
        <f t="shared" si="387"/>
        <v>2.6039698824269295</v>
      </c>
      <c r="AS373" s="25">
        <f t="shared" si="388"/>
        <v>1.5830305883491222</v>
      </c>
      <c r="AT373" s="26">
        <f t="shared" si="389"/>
        <v>0.26251832567378486</v>
      </c>
      <c r="AU373" s="16">
        <f t="shared" si="373"/>
        <v>1.0209392940778073</v>
      </c>
      <c r="AW373" s="6">
        <v>2195</v>
      </c>
      <c r="AX373" s="23">
        <v>4.5</v>
      </c>
      <c r="AY373" s="24">
        <f t="shared" si="398"/>
        <v>4.2634230315896584</v>
      </c>
      <c r="AZ373" s="34">
        <f t="shared" si="399"/>
        <v>4.3462249705332781</v>
      </c>
      <c r="BA373" s="25">
        <f t="shared" si="400"/>
        <v>4.2634230315896584</v>
      </c>
      <c r="BB373" s="26">
        <f t="shared" si="407"/>
        <v>0.13931731488815621</v>
      </c>
      <c r="BC373" s="16">
        <f t="shared" si="390"/>
        <v>8.2801938943619646E-2</v>
      </c>
      <c r="BD373">
        <v>0</v>
      </c>
      <c r="BF373" s="6">
        <v>2195</v>
      </c>
      <c r="BG373" s="23">
        <v>6.5</v>
      </c>
      <c r="BH373" s="24">
        <f t="shared" si="401"/>
        <v>1.3486879142967327</v>
      </c>
      <c r="BI373" s="34">
        <f t="shared" si="408"/>
        <v>2.4001563886180755</v>
      </c>
      <c r="BJ373" s="25">
        <f t="shared" si="402"/>
        <v>1.269471367104732</v>
      </c>
      <c r="BK373" s="26">
        <f t="shared" si="409"/>
        <v>0.21817102031234947</v>
      </c>
      <c r="BL373" s="16">
        <f t="shared" si="391"/>
        <v>1.1306850215133435</v>
      </c>
      <c r="BN373" s="6">
        <v>2195</v>
      </c>
      <c r="BO373" s="23">
        <v>6.5</v>
      </c>
      <c r="BP373" s="24">
        <f t="shared" si="403"/>
        <v>4.8511427729080676</v>
      </c>
      <c r="BQ373" s="34">
        <f t="shared" si="404"/>
        <v>5.428242802390244</v>
      </c>
      <c r="BR373" s="25">
        <f t="shared" si="405"/>
        <v>4.8511427729080676</v>
      </c>
      <c r="BS373" s="26">
        <f t="shared" si="406"/>
        <v>0.12379812890329721</v>
      </c>
      <c r="BT373" s="16">
        <f t="shared" si="392"/>
        <v>0.57710002948217642</v>
      </c>
      <c r="BU373">
        <v>0</v>
      </c>
    </row>
    <row r="374" spans="1:73" x14ac:dyDescent="0.35">
      <c r="A374" s="6">
        <v>2196</v>
      </c>
      <c r="B374" s="23">
        <v>4</v>
      </c>
      <c r="C374" s="24">
        <f t="shared" si="365"/>
        <v>1.4144711996197876</v>
      </c>
      <c r="D374" s="34">
        <f t="shared" si="366"/>
        <v>2.2655226547526923</v>
      </c>
      <c r="E374" s="25">
        <f t="shared" si="367"/>
        <v>1.3315733150041422</v>
      </c>
      <c r="F374" s="26">
        <f t="shared" si="368"/>
        <v>0.2314171237281902</v>
      </c>
      <c r="G374" s="16">
        <f t="shared" si="369"/>
        <v>0.9339493397485501</v>
      </c>
      <c r="I374" s="14">
        <v>2196</v>
      </c>
      <c r="J374" s="23">
        <v>4</v>
      </c>
      <c r="K374" s="24">
        <f t="shared" si="393"/>
        <v>1.5700462087768261</v>
      </c>
      <c r="L374" s="34">
        <f t="shared" si="394"/>
        <v>2.3904809524103072</v>
      </c>
      <c r="M374" s="25">
        <f t="shared" si="395"/>
        <v>1.5238168498620115</v>
      </c>
      <c r="N374" s="26">
        <f t="shared" si="396"/>
        <v>0.25056706966616404</v>
      </c>
      <c r="O374" s="16">
        <f t="shared" si="397"/>
        <v>0.86666410254829573</v>
      </c>
      <c r="Q374" s="14">
        <v>2196</v>
      </c>
      <c r="R374" s="23">
        <v>4</v>
      </c>
      <c r="S374" s="24">
        <f t="shared" si="374"/>
        <v>1.4118510982967294</v>
      </c>
      <c r="T374" s="34">
        <f t="shared" si="375"/>
        <v>2.2104676907995113</v>
      </c>
      <c r="U374" s="25">
        <f t="shared" si="376"/>
        <v>1.2468733704607871</v>
      </c>
      <c r="V374" s="26">
        <f t="shared" si="377"/>
        <v>0.23462564673973751</v>
      </c>
      <c r="W374" s="16">
        <f t="shared" si="370"/>
        <v>0.96359432033872428</v>
      </c>
      <c r="Y374" s="14">
        <v>2196</v>
      </c>
      <c r="Z374" s="23">
        <v>4</v>
      </c>
      <c r="AA374" s="24">
        <f t="shared" si="378"/>
        <v>1.5288389647667133</v>
      </c>
      <c r="AB374" s="34">
        <f t="shared" si="379"/>
        <v>2.2951229269129434</v>
      </c>
      <c r="AC374" s="25">
        <f t="shared" si="380"/>
        <v>1.3771121952506824</v>
      </c>
      <c r="AD374" s="26">
        <f t="shared" si="381"/>
        <v>0.44727526405514256</v>
      </c>
      <c r="AE374" s="16">
        <f t="shared" si="371"/>
        <v>0.91801073166226099</v>
      </c>
      <c r="AG374" s="14">
        <v>2196</v>
      </c>
      <c r="AH374" s="23">
        <v>4</v>
      </c>
      <c r="AI374" s="24">
        <f t="shared" si="382"/>
        <v>1.5054743560654336</v>
      </c>
      <c r="AJ374" s="34">
        <f t="shared" si="383"/>
        <v>2.3471793155253891</v>
      </c>
      <c r="AK374" s="25">
        <f t="shared" si="384"/>
        <v>1.4571989469621371</v>
      </c>
      <c r="AL374" s="26">
        <f t="shared" si="385"/>
        <v>0.12687659672429652</v>
      </c>
      <c r="AM374" s="16">
        <f t="shared" si="372"/>
        <v>0.88998036856325191</v>
      </c>
      <c r="AO374" s="14">
        <v>2196</v>
      </c>
      <c r="AP374" s="23">
        <v>4.5</v>
      </c>
      <c r="AQ374" s="24">
        <f t="shared" si="386"/>
        <v>1.6834910148863784</v>
      </c>
      <c r="AR374" s="34">
        <f t="shared" si="387"/>
        <v>2.6046149023169738</v>
      </c>
      <c r="AS374" s="25">
        <f t="shared" si="388"/>
        <v>1.584022926641498</v>
      </c>
      <c r="AT374" s="26">
        <f t="shared" si="389"/>
        <v>0.26395989217008747</v>
      </c>
      <c r="AU374" s="16">
        <f t="shared" si="373"/>
        <v>1.0205919756754758</v>
      </c>
      <c r="AW374" s="14">
        <v>2196</v>
      </c>
      <c r="AX374" s="23">
        <v>4.5</v>
      </c>
      <c r="AY374" s="24">
        <f t="shared" si="398"/>
        <v>4.2715707423817104</v>
      </c>
      <c r="AZ374" s="34">
        <f t="shared" si="399"/>
        <v>4.351520982548112</v>
      </c>
      <c r="BA374" s="25">
        <f t="shared" si="400"/>
        <v>4.2715707423817104</v>
      </c>
      <c r="BB374" s="26">
        <f t="shared" si="407"/>
        <v>0.13931731488815621</v>
      </c>
      <c r="BC374" s="16">
        <f t="shared" si="390"/>
        <v>7.995024016640162E-2</v>
      </c>
      <c r="BD374">
        <v>0</v>
      </c>
      <c r="BF374" s="14">
        <v>2196</v>
      </c>
      <c r="BG374" s="23">
        <v>6.5</v>
      </c>
      <c r="BH374" s="24">
        <f t="shared" si="401"/>
        <v>1.3496292184038519</v>
      </c>
      <c r="BI374" s="34">
        <f t="shared" si="408"/>
        <v>2.4007776439493407</v>
      </c>
      <c r="BJ374" s="25">
        <f t="shared" si="402"/>
        <v>1.2704271445374473</v>
      </c>
      <c r="BK374" s="26">
        <f t="shared" si="409"/>
        <v>0.21931887645534084</v>
      </c>
      <c r="BL374" s="16">
        <f t="shared" si="391"/>
        <v>1.1303504994118934</v>
      </c>
      <c r="BN374" s="14">
        <v>2196</v>
      </c>
      <c r="BO374" s="23">
        <v>6.5</v>
      </c>
      <c r="BP374" s="24">
        <f t="shared" si="403"/>
        <v>4.8764115099132512</v>
      </c>
      <c r="BQ374" s="34">
        <f t="shared" si="404"/>
        <v>5.4446674814436129</v>
      </c>
      <c r="BR374" s="25">
        <f t="shared" si="405"/>
        <v>4.8764115099132512</v>
      </c>
      <c r="BS374" s="26">
        <f t="shared" si="406"/>
        <v>0.12379812890329721</v>
      </c>
      <c r="BT374" s="16">
        <f t="shared" si="392"/>
        <v>0.56825597153036167</v>
      </c>
      <c r="BU374">
        <v>0</v>
      </c>
    </row>
    <row r="375" spans="1:73" x14ac:dyDescent="0.35">
      <c r="A375" s="6">
        <v>2197</v>
      </c>
      <c r="B375" s="23">
        <v>4</v>
      </c>
      <c r="C375" s="24">
        <f t="shared" si="365"/>
        <v>1.4152952022458873</v>
      </c>
      <c r="D375" s="34">
        <f t="shared" si="366"/>
        <v>2.2660754288872713</v>
      </c>
      <c r="E375" s="25">
        <f t="shared" si="367"/>
        <v>1.3324237367496479</v>
      </c>
      <c r="F375" s="26">
        <f t="shared" si="368"/>
        <v>0.23261815946001976</v>
      </c>
      <c r="G375" s="16">
        <f t="shared" si="369"/>
        <v>0.93365169213762345</v>
      </c>
      <c r="I375" s="6">
        <v>2197</v>
      </c>
      <c r="J375" s="23">
        <v>4</v>
      </c>
      <c r="K375" s="24">
        <f t="shared" si="393"/>
        <v>1.5709311866596869</v>
      </c>
      <c r="L375" s="34">
        <f t="shared" si="394"/>
        <v>2.3910669876671942</v>
      </c>
      <c r="M375" s="25">
        <f t="shared" si="395"/>
        <v>1.5247184425649138</v>
      </c>
      <c r="N375" s="26">
        <f t="shared" si="396"/>
        <v>0.25192626802189266</v>
      </c>
      <c r="O375" s="16">
        <f t="shared" si="397"/>
        <v>0.86634854510228032</v>
      </c>
      <c r="Q375" s="6">
        <v>2197</v>
      </c>
      <c r="R375" s="23">
        <v>4</v>
      </c>
      <c r="S375" s="24">
        <f t="shared" si="374"/>
        <v>1.4126666560916386</v>
      </c>
      <c r="T375" s="34">
        <f t="shared" si="375"/>
        <v>2.211031594608543</v>
      </c>
      <c r="U375" s="25">
        <f t="shared" si="376"/>
        <v>1.2477409147823741</v>
      </c>
      <c r="V375" s="26">
        <f t="shared" si="377"/>
        <v>0.2358121628642646</v>
      </c>
      <c r="W375" s="16">
        <f t="shared" si="370"/>
        <v>0.96329067982616889</v>
      </c>
      <c r="Y375" s="6">
        <v>2197</v>
      </c>
      <c r="Z375" s="23">
        <v>4</v>
      </c>
      <c r="AA375" s="24">
        <f t="shared" si="378"/>
        <v>1.530367529682185</v>
      </c>
      <c r="AB375" s="34">
        <f t="shared" si="379"/>
        <v>2.2961774981213585</v>
      </c>
      <c r="AC375" s="25">
        <f t="shared" si="380"/>
        <v>1.3787346124943975</v>
      </c>
      <c r="AD375" s="26">
        <f t="shared" si="381"/>
        <v>0.4494728425651105</v>
      </c>
      <c r="AE375" s="16">
        <f t="shared" si="371"/>
        <v>0.91744288562696097</v>
      </c>
      <c r="AG375" s="6">
        <v>2197</v>
      </c>
      <c r="AH375" s="23">
        <v>4</v>
      </c>
      <c r="AI375" s="24">
        <f t="shared" si="382"/>
        <v>1.5059291863425548</v>
      </c>
      <c r="AJ375" s="34">
        <f t="shared" si="383"/>
        <v>2.3474805247088448</v>
      </c>
      <c r="AK375" s="25">
        <f t="shared" si="384"/>
        <v>1.4576623457059152</v>
      </c>
      <c r="AL375" s="26">
        <f t="shared" si="385"/>
        <v>0.12757611615381304</v>
      </c>
      <c r="AM375" s="16">
        <f t="shared" si="372"/>
        <v>0.88981817900292959</v>
      </c>
      <c r="AO375" s="6">
        <v>2197</v>
      </c>
      <c r="AP375" s="23">
        <v>4.5</v>
      </c>
      <c r="AQ375" s="24">
        <f t="shared" si="386"/>
        <v>1.6844491770479648</v>
      </c>
      <c r="AR375" s="34">
        <f t="shared" si="387"/>
        <v>2.6052597026192332</v>
      </c>
      <c r="AS375" s="25">
        <f t="shared" si="388"/>
        <v>1.585014927106513</v>
      </c>
      <c r="AT375" s="26">
        <f t="shared" si="389"/>
        <v>0.26540096825619547</v>
      </c>
      <c r="AU375" s="16">
        <f t="shared" si="373"/>
        <v>1.0202447755127202</v>
      </c>
      <c r="AW375" s="6">
        <v>2197</v>
      </c>
      <c r="AX375" s="23">
        <v>4.5</v>
      </c>
      <c r="AY375" s="24">
        <f t="shared" si="398"/>
        <v>4.2794378460140843</v>
      </c>
      <c r="AZ375" s="34">
        <f t="shared" si="399"/>
        <v>4.3566345999091549</v>
      </c>
      <c r="BA375" s="25">
        <f t="shared" si="400"/>
        <v>4.2794378460140843</v>
      </c>
      <c r="BB375" s="26">
        <f t="shared" si="407"/>
        <v>0.13931731488815621</v>
      </c>
      <c r="BC375" s="16">
        <f t="shared" si="390"/>
        <v>7.7196753895070636E-2</v>
      </c>
      <c r="BD375">
        <v>0</v>
      </c>
      <c r="BF375" s="6">
        <v>2197</v>
      </c>
      <c r="BG375" s="23">
        <v>6.5</v>
      </c>
      <c r="BH375" s="24">
        <f t="shared" si="401"/>
        <v>1.350570348547411</v>
      </c>
      <c r="BI375" s="34">
        <f t="shared" si="408"/>
        <v>2.4013987845756284</v>
      </c>
      <c r="BJ375" s="25">
        <f t="shared" si="402"/>
        <v>1.2713827455009667</v>
      </c>
      <c r="BK375" s="26">
        <f t="shared" si="409"/>
        <v>0.22046652287630381</v>
      </c>
      <c r="BL375" s="16">
        <f t="shared" si="391"/>
        <v>1.1300160390746616</v>
      </c>
      <c r="BN375" s="6">
        <v>2197</v>
      </c>
      <c r="BO375" s="23">
        <v>6.5</v>
      </c>
      <c r="BP375" s="24">
        <f t="shared" si="403"/>
        <v>4.9012930035238309</v>
      </c>
      <c r="BQ375" s="34">
        <f t="shared" si="404"/>
        <v>5.4608404522904905</v>
      </c>
      <c r="BR375" s="25">
        <f t="shared" si="405"/>
        <v>4.9012930035238309</v>
      </c>
      <c r="BS375" s="26">
        <f t="shared" si="406"/>
        <v>0.12379812890329721</v>
      </c>
      <c r="BT375" s="16">
        <f t="shared" si="392"/>
        <v>0.55954744876665963</v>
      </c>
      <c r="BU375">
        <v>0</v>
      </c>
    </row>
    <row r="376" spans="1:73" x14ac:dyDescent="0.35">
      <c r="A376" s="14">
        <v>2198</v>
      </c>
      <c r="B376" s="23">
        <v>4</v>
      </c>
      <c r="C376" s="24">
        <f t="shared" si="365"/>
        <v>1.4161189420091276</v>
      </c>
      <c r="D376" s="34">
        <f t="shared" si="366"/>
        <v>2.2666280266999483</v>
      </c>
      <c r="E376" s="25">
        <f t="shared" si="367"/>
        <v>1.33327388723069</v>
      </c>
      <c r="F376" s="26">
        <f t="shared" si="368"/>
        <v>0.23381881242782321</v>
      </c>
      <c r="G376" s="16">
        <f t="shared" si="369"/>
        <v>0.93335413946925838</v>
      </c>
      <c r="I376" s="14">
        <v>2198</v>
      </c>
      <c r="J376" s="23">
        <v>4</v>
      </c>
      <c r="K376" s="24">
        <f t="shared" si="393"/>
        <v>1.5718156247582313</v>
      </c>
      <c r="L376" s="34">
        <f t="shared" si="394"/>
        <v>2.3916526732270986</v>
      </c>
      <c r="M376" s="25">
        <f t="shared" si="395"/>
        <v>1.5256194972724595</v>
      </c>
      <c r="N376" s="26">
        <f t="shared" si="396"/>
        <v>0.25328497765382713</v>
      </c>
      <c r="O376" s="16">
        <f t="shared" si="397"/>
        <v>0.86603317595463913</v>
      </c>
      <c r="Q376" s="14">
        <v>2198</v>
      </c>
      <c r="R376" s="23">
        <v>4</v>
      </c>
      <c r="S376" s="24">
        <f t="shared" si="374"/>
        <v>1.4134819568941797</v>
      </c>
      <c r="T376" s="34">
        <f t="shared" si="375"/>
        <v>2.2115953207244941</v>
      </c>
      <c r="U376" s="25">
        <f t="shared" si="376"/>
        <v>1.2486081857299909</v>
      </c>
      <c r="V376" s="26">
        <f t="shared" si="377"/>
        <v>0.23699830510285588</v>
      </c>
      <c r="W376" s="16">
        <f t="shared" si="370"/>
        <v>0.96298713499450317</v>
      </c>
      <c r="Y376" s="14">
        <v>2198</v>
      </c>
      <c r="Z376" s="23">
        <v>4</v>
      </c>
      <c r="AA376" s="24">
        <f t="shared" si="378"/>
        <v>1.5318951490863499</v>
      </c>
      <c r="AB376" s="34">
        <f t="shared" si="379"/>
        <v>2.2972314170126951</v>
      </c>
      <c r="AC376" s="25">
        <f t="shared" si="380"/>
        <v>1.3803560261733772</v>
      </c>
      <c r="AD376" s="26">
        <f t="shared" si="381"/>
        <v>0.45166906173776228</v>
      </c>
      <c r="AE376" s="16">
        <f t="shared" si="371"/>
        <v>0.91687539083931791</v>
      </c>
      <c r="AG376" s="14">
        <v>2198</v>
      </c>
      <c r="AH376" s="23">
        <v>4</v>
      </c>
      <c r="AI376" s="24">
        <f t="shared" si="382"/>
        <v>1.506383704512807</v>
      </c>
      <c r="AJ376" s="34">
        <f t="shared" si="383"/>
        <v>2.3477815352981573</v>
      </c>
      <c r="AK376" s="25">
        <f t="shared" si="384"/>
        <v>1.4581254389202416</v>
      </c>
      <c r="AL376" s="26">
        <f t="shared" si="385"/>
        <v>0.12827551130732848</v>
      </c>
      <c r="AM376" s="16">
        <f t="shared" si="372"/>
        <v>0.88965609637791565</v>
      </c>
      <c r="AO376" s="14">
        <v>2198</v>
      </c>
      <c r="AP376" s="23">
        <v>4.5</v>
      </c>
      <c r="AQ376" s="24">
        <f t="shared" si="386"/>
        <v>1.6854070130169647</v>
      </c>
      <c r="AR376" s="34">
        <f t="shared" si="387"/>
        <v>2.6059042834244113</v>
      </c>
      <c r="AS376" s="25">
        <f t="shared" si="388"/>
        <v>1.5860065898837097</v>
      </c>
      <c r="AT376" s="26">
        <f t="shared" si="389"/>
        <v>0.26684155409870641</v>
      </c>
      <c r="AU376" s="16">
        <f t="shared" si="373"/>
        <v>1.0198976935407016</v>
      </c>
      <c r="AW376" s="14">
        <v>2198</v>
      </c>
      <c r="AX376" s="23">
        <v>4.5</v>
      </c>
      <c r="AY376" s="24">
        <f t="shared" si="398"/>
        <v>4.2870340065973593</v>
      </c>
      <c r="AZ376" s="34">
        <f t="shared" si="399"/>
        <v>4.3615721042882836</v>
      </c>
      <c r="BA376" s="25">
        <f t="shared" si="400"/>
        <v>4.2870340065973593</v>
      </c>
      <c r="BB376" s="26">
        <f t="shared" si="407"/>
        <v>0.13931731488815621</v>
      </c>
      <c r="BC376" s="16">
        <f t="shared" si="390"/>
        <v>7.4538097690924232E-2</v>
      </c>
      <c r="BD376">
        <v>0</v>
      </c>
      <c r="BF376" s="14">
        <v>2198</v>
      </c>
      <c r="BG376" s="23">
        <v>6.5</v>
      </c>
      <c r="BH376" s="24">
        <f t="shared" si="401"/>
        <v>1.3515113049261644</v>
      </c>
      <c r="BI376" s="34">
        <f t="shared" si="408"/>
        <v>2.4020198106187385</v>
      </c>
      <c r="BJ376" s="25">
        <f t="shared" si="402"/>
        <v>1.2723381701826744</v>
      </c>
      <c r="BK376" s="26">
        <f t="shared" si="409"/>
        <v>0.2216139596117167</v>
      </c>
      <c r="BL376" s="16">
        <f t="shared" si="391"/>
        <v>1.1296816404360641</v>
      </c>
      <c r="BN376" s="14">
        <v>2198</v>
      </c>
      <c r="BO376" s="23">
        <v>6.5</v>
      </c>
      <c r="BP376" s="24">
        <f t="shared" si="403"/>
        <v>4.9257931882448283</v>
      </c>
      <c r="BQ376" s="34">
        <f t="shared" si="404"/>
        <v>5.4767655723591382</v>
      </c>
      <c r="BR376" s="25">
        <f t="shared" si="405"/>
        <v>4.9257931882448283</v>
      </c>
      <c r="BS376" s="26">
        <f t="shared" si="406"/>
        <v>0.12379812890329721</v>
      </c>
      <c r="BT376" s="16">
        <f t="shared" si="392"/>
        <v>0.55097238411430993</v>
      </c>
      <c r="BU376">
        <v>0</v>
      </c>
    </row>
    <row r="377" spans="1:73" x14ac:dyDescent="0.35">
      <c r="A377" s="6">
        <v>2199</v>
      </c>
      <c r="B377" s="23">
        <v>4</v>
      </c>
      <c r="C377" s="24">
        <f t="shared" si="365"/>
        <v>1.4169424190188271</v>
      </c>
      <c r="D377" s="34">
        <f t="shared" si="366"/>
        <v>2.2671804482623465</v>
      </c>
      <c r="E377" s="25">
        <f t="shared" si="367"/>
        <v>1.3341237665574566</v>
      </c>
      <c r="F377" s="26">
        <f t="shared" si="368"/>
        <v>0.23501908275335032</v>
      </c>
      <c r="G377" s="16">
        <f t="shared" si="369"/>
        <v>0.93305668170488998</v>
      </c>
      <c r="I377" s="6">
        <v>2199</v>
      </c>
      <c r="J377" s="23">
        <v>4</v>
      </c>
      <c r="K377" s="24">
        <f t="shared" si="393"/>
        <v>1.5726995350978563</v>
      </c>
      <c r="L377" s="34">
        <f t="shared" si="394"/>
        <v>2.3922380166317545</v>
      </c>
      <c r="M377" s="25">
        <f t="shared" si="395"/>
        <v>1.5265200255873144</v>
      </c>
      <c r="N377" s="26">
        <f t="shared" si="396"/>
        <v>0.25464319852178424</v>
      </c>
      <c r="O377" s="16">
        <f t="shared" si="397"/>
        <v>0.86571799104444014</v>
      </c>
      <c r="Q377" s="6">
        <v>2199</v>
      </c>
      <c r="R377" s="23">
        <v>4</v>
      </c>
      <c r="S377" s="24">
        <f t="shared" si="374"/>
        <v>1.4142970007853308</v>
      </c>
      <c r="T377" s="34">
        <f t="shared" si="375"/>
        <v>2.21215886920336</v>
      </c>
      <c r="U377" s="25">
        <f t="shared" si="376"/>
        <v>1.2494751833897848</v>
      </c>
      <c r="V377" s="26">
        <f t="shared" si="377"/>
        <v>0.23818407357332744</v>
      </c>
      <c r="W377" s="16">
        <f t="shared" si="370"/>
        <v>0.96268368581357522</v>
      </c>
      <c r="Y377" s="6">
        <v>2199</v>
      </c>
      <c r="Z377" s="23">
        <v>4</v>
      </c>
      <c r="AA377" s="24">
        <f t="shared" si="378"/>
        <v>1.5334218235640666</v>
      </c>
      <c r="AB377" s="34">
        <f t="shared" si="379"/>
        <v>2.2982846839904498</v>
      </c>
      <c r="AC377" s="25">
        <f t="shared" si="380"/>
        <v>1.3819764369083845</v>
      </c>
      <c r="AD377" s="26">
        <f t="shared" si="381"/>
        <v>0.45386392241393159</v>
      </c>
      <c r="AE377" s="16">
        <f t="shared" si="371"/>
        <v>0.91630824708206537</v>
      </c>
      <c r="AG377" s="6">
        <v>2199</v>
      </c>
      <c r="AH377" s="23">
        <v>4</v>
      </c>
      <c r="AI377" s="24">
        <f t="shared" si="382"/>
        <v>1.5068379230087741</v>
      </c>
      <c r="AJ377" s="34">
        <f t="shared" si="383"/>
        <v>2.3480823550894954</v>
      </c>
      <c r="AK377" s="25">
        <f t="shared" si="384"/>
        <v>1.4585882385992239</v>
      </c>
      <c r="AL377" s="26">
        <f t="shared" si="385"/>
        <v>0.12897478209587268</v>
      </c>
      <c r="AM377" s="16">
        <f t="shared" si="372"/>
        <v>0.88949411649027144</v>
      </c>
      <c r="AO377" s="6">
        <v>2199</v>
      </c>
      <c r="AP377" s="23">
        <v>4.5</v>
      </c>
      <c r="AQ377" s="24">
        <f t="shared" si="386"/>
        <v>1.6863645229281148</v>
      </c>
      <c r="AR377" s="34">
        <f t="shared" si="387"/>
        <v>2.6065486448215367</v>
      </c>
      <c r="AS377" s="25">
        <f t="shared" si="388"/>
        <v>1.5869979151100568</v>
      </c>
      <c r="AT377" s="26">
        <f t="shared" si="389"/>
        <v>0.26828164986418551</v>
      </c>
      <c r="AU377" s="16">
        <f t="shared" si="373"/>
        <v>1.0195507297114799</v>
      </c>
      <c r="AW377" s="6">
        <v>2199</v>
      </c>
      <c r="AX377" s="23">
        <v>4.5</v>
      </c>
      <c r="AY377" s="24">
        <f t="shared" si="398"/>
        <v>4.2943685554101458</v>
      </c>
      <c r="AZ377" s="34">
        <f t="shared" si="399"/>
        <v>4.3663395610165949</v>
      </c>
      <c r="BA377" s="25">
        <f t="shared" si="400"/>
        <v>4.2943685554101458</v>
      </c>
      <c r="BB377" s="26">
        <f t="shared" si="407"/>
        <v>0.13931731488815621</v>
      </c>
      <c r="BC377" s="16">
        <f t="shared" si="390"/>
        <v>7.197100560644909E-2</v>
      </c>
      <c r="BD377">
        <v>0</v>
      </c>
      <c r="BF377" s="6">
        <v>2199</v>
      </c>
      <c r="BG377" s="23">
        <v>6.5</v>
      </c>
      <c r="BH377" s="24">
        <f t="shared" si="401"/>
        <v>1.3524520877246249</v>
      </c>
      <c r="BI377" s="34">
        <f t="shared" si="408"/>
        <v>2.4026407221918693</v>
      </c>
      <c r="BJ377" s="25">
        <f t="shared" si="402"/>
        <v>1.2732934187567222</v>
      </c>
      <c r="BK377" s="26">
        <f t="shared" si="409"/>
        <v>0.22276118669820805</v>
      </c>
      <c r="BL377" s="16">
        <f t="shared" si="391"/>
        <v>1.1293473034351471</v>
      </c>
      <c r="BN377" s="6">
        <v>2199</v>
      </c>
      <c r="BO377" s="23">
        <v>6.5</v>
      </c>
      <c r="BP377" s="24">
        <f t="shared" si="403"/>
        <v>4.9499179076349762</v>
      </c>
      <c r="BQ377" s="34">
        <f t="shared" si="404"/>
        <v>5.4924466399627345</v>
      </c>
      <c r="BR377" s="25">
        <f t="shared" si="405"/>
        <v>4.9499179076349762</v>
      </c>
      <c r="BS377" s="26">
        <f t="shared" si="406"/>
        <v>0.12379812890329721</v>
      </c>
      <c r="BT377" s="16">
        <f t="shared" si="392"/>
        <v>0.54252873232775833</v>
      </c>
      <c r="BU377">
        <v>0</v>
      </c>
    </row>
    <row r="378" spans="1:73" x14ac:dyDescent="0.35">
      <c r="A378" s="6">
        <v>2200</v>
      </c>
      <c r="B378" s="23">
        <v>4</v>
      </c>
      <c r="C378" s="24">
        <f t="shared" si="365"/>
        <v>1.4177656333817164</v>
      </c>
      <c r="D378" s="34">
        <f t="shared" si="366"/>
        <v>2.2677326936445246</v>
      </c>
      <c r="E378" s="25">
        <f t="shared" si="367"/>
        <v>1.3349733748377299</v>
      </c>
      <c r="F378" s="26">
        <f t="shared" si="368"/>
        <v>0.23621897055833563</v>
      </c>
      <c r="G378" s="16">
        <f t="shared" si="369"/>
        <v>0.93275931880679464</v>
      </c>
      <c r="I378" s="14">
        <v>2200</v>
      </c>
      <c r="J378" s="23">
        <v>4</v>
      </c>
      <c r="K378" s="24">
        <f t="shared" si="393"/>
        <v>1.5735829290604646</v>
      </c>
      <c r="L378" s="34">
        <f t="shared" si="394"/>
        <v>2.3928230250195472</v>
      </c>
      <c r="M378" s="25">
        <f t="shared" si="395"/>
        <v>1.5274200384916115</v>
      </c>
      <c r="N378" s="26">
        <f t="shared" si="396"/>
        <v>0.25600093059733875</v>
      </c>
      <c r="O378" s="16">
        <f t="shared" si="397"/>
        <v>0.86540298652793579</v>
      </c>
      <c r="Q378" s="14">
        <v>2200</v>
      </c>
      <c r="R378" s="23">
        <v>4</v>
      </c>
      <c r="S378" s="24">
        <f t="shared" si="374"/>
        <v>1.415111787846052</v>
      </c>
      <c r="T378" s="34">
        <f t="shared" si="375"/>
        <v>2.2127222401011157</v>
      </c>
      <c r="U378" s="25">
        <f t="shared" si="376"/>
        <v>1.2503419078478704</v>
      </c>
      <c r="V378" s="26">
        <f t="shared" si="377"/>
        <v>0.23936946839345824</v>
      </c>
      <c r="W378" s="16">
        <f t="shared" si="370"/>
        <v>0.96238033225324537</v>
      </c>
      <c r="Y378" s="14">
        <v>2200</v>
      </c>
      <c r="Z378" s="23">
        <v>4</v>
      </c>
      <c r="AA378" s="24">
        <f t="shared" si="378"/>
        <v>1.5349475536998276</v>
      </c>
      <c r="AB378" s="34">
        <f t="shared" si="379"/>
        <v>2.2993372994578709</v>
      </c>
      <c r="AC378" s="25">
        <f t="shared" si="380"/>
        <v>1.3835958453198016</v>
      </c>
      <c r="AD378" s="26">
        <f t="shared" si="381"/>
        <v>0.45605742543393196</v>
      </c>
      <c r="AE378" s="16">
        <f t="shared" si="371"/>
        <v>0.91574145413806929</v>
      </c>
      <c r="AG378" s="14">
        <v>2200</v>
      </c>
      <c r="AH378" s="23">
        <v>4</v>
      </c>
      <c r="AI378" s="24">
        <f t="shared" si="382"/>
        <v>1.5072918535947084</v>
      </c>
      <c r="AJ378" s="34">
        <f t="shared" si="383"/>
        <v>2.3483829914599621</v>
      </c>
      <c r="AK378" s="25">
        <f t="shared" si="384"/>
        <v>1.459050756092249</v>
      </c>
      <c r="AL378" s="26">
        <f t="shared" si="385"/>
        <v>0.12967392843648803</v>
      </c>
      <c r="AM378" s="16">
        <f t="shared" si="372"/>
        <v>0.88933223536771311</v>
      </c>
      <c r="AO378" s="14">
        <v>2200</v>
      </c>
      <c r="AP378" s="23">
        <v>4.5</v>
      </c>
      <c r="AQ378" s="24">
        <f t="shared" si="386"/>
        <v>1.6873217069136666</v>
      </c>
      <c r="AR378" s="34">
        <f t="shared" si="387"/>
        <v>2.6071927868981328</v>
      </c>
      <c r="AS378" s="25">
        <f t="shared" si="388"/>
        <v>1.5879889029202046</v>
      </c>
      <c r="AT378" s="26">
        <f t="shared" si="389"/>
        <v>0.26972125571916322</v>
      </c>
      <c r="AU378" s="16">
        <f t="shared" si="373"/>
        <v>1.0192038839779283</v>
      </c>
      <c r="AW378" s="14">
        <v>2200</v>
      </c>
      <c r="AX378" s="23">
        <v>4.5</v>
      </c>
      <c r="AY378" s="24">
        <f t="shared" si="398"/>
        <v>4.3014505023618206</v>
      </c>
      <c r="AZ378" s="34">
        <f t="shared" si="399"/>
        <v>4.3709428265351837</v>
      </c>
      <c r="BA378" s="25">
        <f t="shared" si="400"/>
        <v>4.3014505023618206</v>
      </c>
      <c r="BB378" s="26">
        <f t="shared" si="407"/>
        <v>0.13931731488815621</v>
      </c>
      <c r="BC378" s="16">
        <f t="shared" si="390"/>
        <v>6.9492324173363151E-2</v>
      </c>
      <c r="BD378">
        <v>0</v>
      </c>
      <c r="BF378" s="14">
        <v>2200</v>
      </c>
      <c r="BG378" s="23">
        <v>6.5</v>
      </c>
      <c r="BH378" s="24">
        <f t="shared" si="401"/>
        <v>1.3533926971142753</v>
      </c>
      <c r="BI378" s="34">
        <f t="shared" si="408"/>
        <v>2.4032615194003473</v>
      </c>
      <c r="BJ378" s="25">
        <f t="shared" si="402"/>
        <v>1.2742484913851497</v>
      </c>
      <c r="BK378" s="26">
        <f t="shared" si="409"/>
        <v>0.2239082041725432</v>
      </c>
      <c r="BL378" s="16">
        <f t="shared" si="391"/>
        <v>1.1290130280151975</v>
      </c>
      <c r="BN378" s="14">
        <v>2200</v>
      </c>
      <c r="BO378" s="23">
        <v>6.5</v>
      </c>
      <c r="BP378" s="24">
        <f t="shared" si="403"/>
        <v>4.9736729157004698</v>
      </c>
      <c r="BQ378" s="34">
        <f t="shared" si="404"/>
        <v>5.5078873952053051</v>
      </c>
      <c r="BR378" s="25">
        <f t="shared" si="405"/>
        <v>4.9736729157004698</v>
      </c>
      <c r="BS378" s="26">
        <f t="shared" si="406"/>
        <v>0.12379812890329721</v>
      </c>
      <c r="BT378" s="16">
        <f t="shared" si="392"/>
        <v>0.53421447950483536</v>
      </c>
      <c r="BU378">
        <v>0</v>
      </c>
    </row>
    <row r="379" spans="1:73" x14ac:dyDescent="0.35">
      <c r="A379" s="14"/>
      <c r="B379" s="23"/>
      <c r="C379" s="24"/>
      <c r="D379" s="34"/>
      <c r="E379" s="25"/>
      <c r="F379" s="26"/>
      <c r="G379" s="16"/>
    </row>
    <row r="380" spans="1:73" x14ac:dyDescent="0.35">
      <c r="A380" s="6"/>
      <c r="B380" s="23"/>
      <c r="C380" s="24"/>
      <c r="D380" s="34"/>
      <c r="E380" s="25"/>
      <c r="F380" s="26"/>
      <c r="G380" s="16"/>
    </row>
    <row r="381" spans="1:73" x14ac:dyDescent="0.35">
      <c r="A381" s="6"/>
      <c r="B381" s="23"/>
      <c r="C381" s="24"/>
      <c r="D381" s="34"/>
      <c r="E381" s="25"/>
      <c r="F381" s="26"/>
      <c r="G381" s="16"/>
    </row>
  </sheetData>
  <phoneticPr fontId="2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Hartmann</dc:creator>
  <cp:lastModifiedBy>Hans Hartmann</cp:lastModifiedBy>
  <dcterms:created xsi:type="dcterms:W3CDTF">2015-06-05T18:19:34Z</dcterms:created>
  <dcterms:modified xsi:type="dcterms:W3CDTF">2024-11-22T22:43:04Z</dcterms:modified>
</cp:coreProperties>
</file>